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4년\선정후\1차 선정\공고 및 게시 양식\최종\"/>
    </mc:Choice>
  </mc:AlternateContent>
  <bookViews>
    <workbookView xWindow="-105" yWindow="-105" windowWidth="38625" windowHeight="21225" tabRatio="1000" firstSheet="1" activeTab="1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5.1 업무협력 현황" sheetId="20" r:id="rId18"/>
    <sheet name="5.2 투자촉진 인센티브" sheetId="37" r:id="rId19"/>
    <sheet name="5.3 정책펀드 현황" sheetId="40" r:id="rId20"/>
  </sheets>
  <definedNames>
    <definedName name="_xlnm._FilterDatabase" localSheetId="9" hidden="1">'2.5 제안사 펀드현황'!$A$4:$IQ$5</definedName>
    <definedName name="_xlnm._FilterDatabase" localSheetId="10" hidden="1">'2.6 제안사 투자현황'!$J$5:$J$20</definedName>
    <definedName name="_xlnm._FilterDatabase" localSheetId="11" hidden="1">'3.1 대표이사&amp;참여인력 개요'!$E$5:$P$5</definedName>
    <definedName name="_xlnm._FilterDatabase" localSheetId="12" hidden="1">'3.2 참여인력 투자현황'!$A$5:$BC$5</definedName>
    <definedName name="_xlnm._FilterDatabase" localSheetId="14" hidden="1">'3.4 대표이사&amp;참여인력 경력'!$E$5:$Y$21</definedName>
    <definedName name="_xlnm._FilterDatabase" localSheetId="15" hidden="1">'4.1 펀드거래'!$A$1:$D$175</definedName>
    <definedName name="KDB출자_요청액">'열제목별 목록값'!$C$19:$C$21</definedName>
    <definedName name="_xlnm.Print_Area" localSheetId="0">'열제목별 목록값'!$A$1:$F$115</definedName>
    <definedName name="_xlnm.Print_Area" localSheetId="1">작성요령!$A$1:$F$488</definedName>
    <definedName name="공동투자약정_상대방_유형">'열제목별 목록값'!$C$24:$C$28</definedName>
    <definedName name="구분">'열제목별 목록값'!$C$4:$C$6</definedName>
    <definedName name="납입방식">'열제목별 목록값'!$C$22:$C$23</definedName>
    <definedName name="담당역할">'열제목별 목록값'!$F$55:$F$59</definedName>
    <definedName name="대표이사_구분">'열제목별 목록값'!$C$80:$C$82</definedName>
    <definedName name="대표이사_참여인력_개요">'3.1 대표이사&amp;참여인력 개요'!$E$6:$AH$15</definedName>
    <definedName name="대표이사_참여인력_경력">'3.4 대표이사&amp;참여인력 경력'!$E$11:$Y$21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>'열제목별 목록값'!$C$75:$C$79</definedName>
    <definedName name="민간출자자인센티브">'열제목별 목록값'!$F$87:$F$90</definedName>
    <definedName name="스튜어드십코드참여여부">'열제목별 목록값'!$C$90:$C$91</definedName>
    <definedName name="신청리그">'열제목별 목록값'!$C$7:$C$10</definedName>
    <definedName name="신청분야">'열제목별 목록값'!$C$4:$C$6</definedName>
    <definedName name="업무협력유형">'열제목별 목록값'!$F$68:$F$75</definedName>
    <definedName name="업무협력현황">'5.1 업무협력 현황'!$D$11:$Q$50</definedName>
    <definedName name="여부">'열제목별 목록값'!$C$83:$C$84</definedName>
    <definedName name="예상출자내역">'1.2 예상출자내역'!$E$11:$J$205</definedName>
    <definedName name="운용사_추가_인센티브__선택" localSheetId="0">'열제목별 목록값'!$C$92:$C$94</definedName>
    <definedName name="운용사유형">'열제목별 목록값'!$C$60:$C$69</definedName>
    <definedName name="운용사인센티브">'열제목별 목록값'!$C$92:$C$94</definedName>
    <definedName name="재직회사_유형">'열제목별 목록값'!$F$66:$F$67</definedName>
    <definedName name="정책출자">'열제목별 목록값'!$C$19:$C$21</definedName>
    <definedName name="제안사_대표이사_변경이력">'2.4 제안사 대표이사 변경이력'!$E$11:$J$15</definedName>
    <definedName name="제안사_투자현황">'2.6 제안사 투자현황'!$E$6:$AG$20</definedName>
    <definedName name="제안사_펀드현황">'2.5 제안사 펀드현황'!$E$6:$CC$14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목록값'!$C$7:$C$8</definedName>
    <definedName name="주목적투자분야_투자제안형">'열제목별 목록값'!$C$7:$C$8</definedName>
    <definedName name="주요업무수행내역">'열제목별 목록값'!$F$60:$F$65</definedName>
    <definedName name="참여인력구분">'열제목별 목록값'!$F$4:$F$7</definedName>
    <definedName name="출자자유형">'열제목별 목록값'!$C$49:$C$56</definedName>
    <definedName name="출자자인센티브">'열제목별 목록값'!$F$87:$F$90</definedName>
    <definedName name="출자확정구분">'열제목별 목록값'!$C$57:$C$59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펀드거래'!$A$2:$D$1989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목록값'!$C$29:$C$46</definedName>
    <definedName name="펀드상태">'열제목별 목록값'!$C$70:$C$74</definedName>
    <definedName name="펀드유형__투자대상확정여부">'열제목별 목록값'!$C$47:$C$48</definedName>
    <definedName name="핵심운용인력_변경구분">'열제목별 목록값'!$C$85:$C$89</definedName>
    <definedName name="핵심운용인력_변경내역">'4.2 핵심운용인력 변경이력'!$A$2:$E$500</definedName>
    <definedName name="핵심운용인력변경구분">'열제목별 목록값'!$C$85:$C$89</definedName>
    <definedName name="회수구분">'열제목별 목록값'!$F$25:$F$27</definedName>
    <definedName name="회수유형">'열제목별 목록값'!$F$28:$F$36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5" i="14" l="1" a="1"/>
  <c r="V15" i="14" s="1"/>
  <c r="V14" i="14" a="1"/>
  <c r="V14" i="14" s="1"/>
  <c r="V13" i="14" a="1"/>
  <c r="V13" i="14" s="1"/>
  <c r="V12" i="14" a="1"/>
  <c r="V12" i="14" s="1"/>
  <c r="V11" i="14" a="1"/>
  <c r="V11" i="14" s="1"/>
  <c r="U15" i="14" a="1"/>
  <c r="U15" i="14" s="1"/>
  <c r="U14" i="14" a="1"/>
  <c r="U14" i="14" s="1"/>
  <c r="U13" i="14" a="1"/>
  <c r="U13" i="14" s="1"/>
  <c r="U12" i="14" a="1"/>
  <c r="U12" i="14" s="1"/>
  <c r="U11" i="14" a="1"/>
  <c r="U11" i="14" s="1"/>
  <c r="T14" i="12"/>
  <c r="I15" i="11"/>
  <c r="I14" i="11"/>
  <c r="I13" i="11"/>
  <c r="I12" i="11"/>
  <c r="I11" i="11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BM14" i="12" a="1"/>
  <c r="BM14" i="12" s="1"/>
  <c r="AF14" i="12" a="1"/>
  <c r="AF14" i="12" s="1"/>
  <c r="AE14" i="12" a="1"/>
  <c r="AE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P15" i="20"/>
  <c r="P14" i="20"/>
  <c r="P13" i="20"/>
  <c r="P12" i="20"/>
  <c r="P11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21" i="19"/>
  <c r="L20" i="19"/>
  <c r="L19" i="19"/>
  <c r="L18" i="19"/>
  <c r="L17" i="19"/>
  <c r="L16" i="19"/>
  <c r="L15" i="19"/>
  <c r="L14" i="19"/>
  <c r="H12" i="15" s="1" a="1"/>
  <c r="H12" i="15" s="1"/>
  <c r="L13" i="19"/>
  <c r="L12" i="19"/>
  <c r="L11" i="19"/>
  <c r="F21" i="19"/>
  <c r="F20" i="19"/>
  <c r="F19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4" i="15"/>
  <c r="AC13" i="15"/>
  <c r="AC12" i="15"/>
  <c r="AC11" i="15"/>
  <c r="L17" i="15" a="1"/>
  <c r="L17" i="15" s="1"/>
  <c r="L16" i="15" a="1"/>
  <c r="L16" i="15" s="1"/>
  <c r="L15" i="15" a="1"/>
  <c r="L15" i="15" s="1"/>
  <c r="H13" i="15" a="1"/>
  <c r="H13" i="15" s="1"/>
  <c r="F17" i="15"/>
  <c r="F16" i="15"/>
  <c r="F15" i="15"/>
  <c r="F14" i="15"/>
  <c r="F13" i="15"/>
  <c r="F12" i="15"/>
  <c r="F11" i="15"/>
  <c r="V20" i="13"/>
  <c r="V19" i="13"/>
  <c r="V18" i="13"/>
  <c r="V17" i="13"/>
  <c r="V16" i="13"/>
  <c r="V15" i="13"/>
  <c r="V14" i="13"/>
  <c r="V13" i="13"/>
  <c r="V12" i="13"/>
  <c r="V11" i="13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F11" i="12" a="1"/>
  <c r="AF11" i="12" s="1"/>
  <c r="AE13" i="12" a="1"/>
  <c r="AE13" i="12" s="1"/>
  <c r="AE12" i="12" a="1"/>
  <c r="AE12" i="12" s="1"/>
  <c r="AE11" i="12" a="1"/>
  <c r="AE11" i="12" s="1"/>
  <c r="AD13" i="12" a="1"/>
  <c r="AD13" i="12" s="1"/>
  <c r="AL13" i="12" s="1"/>
  <c r="AD12" i="12" a="1"/>
  <c r="AD12" i="12" s="1"/>
  <c r="AL12" i="12" s="1"/>
  <c r="AD11" i="12" a="1"/>
  <c r="AD11" i="12" s="1"/>
  <c r="AL11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X11" i="12"/>
  <c r="T13" i="12"/>
  <c r="T12" i="12"/>
  <c r="T11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X13" i="14"/>
  <c r="AH12" i="14"/>
  <c r="AG12" i="14"/>
  <c r="AF12" i="14"/>
  <c r="AE12" i="14"/>
  <c r="AD12" i="14"/>
  <c r="AB12" i="14"/>
  <c r="AA12" i="14"/>
  <c r="Z12" i="14"/>
  <c r="X12" i="14"/>
  <c r="AH11" i="14"/>
  <c r="AG11" i="14"/>
  <c r="AF11" i="14"/>
  <c r="AE11" i="14"/>
  <c r="AD11" i="14"/>
  <c r="AB11" i="14"/>
  <c r="AA11" i="14"/>
  <c r="Z11" i="14"/>
  <c r="X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AL14" i="12" l="1"/>
  <c r="Y14" i="12"/>
  <c r="H14" i="15" a="1"/>
  <c r="H14" i="15" s="1"/>
  <c r="H17" i="15" a="1"/>
  <c r="H17" i="15" s="1"/>
  <c r="H15" i="15" a="1"/>
  <c r="H15" i="15" s="1"/>
  <c r="H16" i="15" a="1"/>
  <c r="H16" i="15" s="1"/>
  <c r="H11" i="15" a="1"/>
  <c r="H11" i="15" s="1"/>
  <c r="Y13" i="12"/>
  <c r="Y12" i="12"/>
  <c r="Y11" i="12"/>
  <c r="B4" i="36" l="1"/>
  <c r="L20" i="37" l="1"/>
  <c r="L19" i="37"/>
  <c r="L18" i="37"/>
  <c r="L17" i="37"/>
  <c r="L16" i="37"/>
  <c r="L15" i="37"/>
  <c r="L14" i="37"/>
  <c r="L13" i="37"/>
  <c r="L12" i="37"/>
  <c r="L11" i="37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B8" i="36" l="1"/>
  <c r="P21" i="20" l="1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P35" i="20"/>
  <c r="P36" i="20"/>
  <c r="P37" i="20"/>
  <c r="P38" i="20"/>
  <c r="P39" i="20"/>
  <c r="P40" i="20"/>
  <c r="P41" i="20"/>
  <c r="P42" i="20"/>
  <c r="P43" i="20"/>
  <c r="P44" i="20"/>
  <c r="P45" i="20"/>
  <c r="P46" i="20"/>
  <c r="P47" i="20"/>
  <c r="P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P16" i="20"/>
  <c r="P17" i="20"/>
  <c r="P18" i="20"/>
  <c r="P19" i="20"/>
  <c r="P20" i="20"/>
  <c r="Y18" i="19"/>
  <c r="Y19" i="19"/>
  <c r="Y20" i="19"/>
  <c r="Y21" i="19"/>
  <c r="R20" i="19"/>
  <c r="R21" i="19"/>
  <c r="I12" i="19"/>
  <c r="I13" i="19"/>
  <c r="I14" i="19"/>
  <c r="I15" i="19"/>
  <c r="I16" i="19"/>
  <c r="I17" i="19"/>
  <c r="I18" i="19"/>
  <c r="I19" i="19"/>
  <c r="I20" i="19"/>
  <c r="I21" i="19"/>
  <c r="L12" i="15" l="1" a="1"/>
  <c r="L12" i="15" s="1"/>
  <c r="L14" i="15" a="1"/>
  <c r="L14" i="15" s="1"/>
  <c r="L13" i="15" a="1"/>
  <c r="L13" i="15" s="1"/>
  <c r="L11" i="15" a="1"/>
  <c r="L11" i="15" s="1"/>
  <c r="A8" i="15"/>
  <c r="I11" i="19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<sst xmlns="http://schemas.openxmlformats.org/spreadsheetml/2006/main" count="1903" uniqueCount="1233">
  <si>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</si>
  <si>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</si>
  <si>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</si>
  <si>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</si>
  <si>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</si>
  <si>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</si>
  <si>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</si>
  <si>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</si>
  <si>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</si>
  <si>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</si>
  <si>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</si>
  <si>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</si>
  <si>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</si>
  <si>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</si>
  <si>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</si>
  <si>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</si>
  <si>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</si>
  <si>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</si>
  <si>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</si>
  <si>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</si>
  <si>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</si>
  <si>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</si>
  <si>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</si>
  <si>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</si>
  <si>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</si>
  <si>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</si>
  <si>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</si>
  <si>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</si>
  <si>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</si>
  <si>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</si>
  <si>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</si>
  <si>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</si>
  <si>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</si>
  <si>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</si>
  <si>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</si>
  <si>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</si>
  <si>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</si>
  <si>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</si>
  <si>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</si>
  <si>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</si>
  <si>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</si>
  <si>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</si>
  <si>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</si>
  <si>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</si>
  <si>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</si>
  <si>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</si>
  <si>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</si>
  <si>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</si>
  <si>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</si>
  <si>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</si>
  <si>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</si>
  <si>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</si>
  <si>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</si>
  <si>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</si>
  <si>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</si>
  <si>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</si>
  <si>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</si>
  <si>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</si>
  <si>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</si>
  <si>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</si>
  <si>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</si>
  <si>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</si>
  <si>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</si>
  <si>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</si>
  <si>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</si>
  <si>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</si>
  <si>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</si>
  <si>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</si>
  <si>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</si>
  <si>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</si>
  <si>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</si>
  <si>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</si>
  <si>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</si>
  <si>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</si>
  <si>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</si>
  <si>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</si>
  <si>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</si>
  <si>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</si>
  <si>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</si>
  <si>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</si>
  <si>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</si>
  <si>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</si>
  <si>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</si>
  <si>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</si>
  <si>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</si>
  <si>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</si>
  <si>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</si>
  <si>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</si>
  <si>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</si>
  <si>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</si>
  <si>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</si>
  <si>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</si>
  <si>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</si>
  <si>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</si>
  <si>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</si>
  <si>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</si>
  <si>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</si>
  <si>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</si>
  <si>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</si>
  <si>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</si>
  <si>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</si>
  <si>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</si>
  <si>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</si>
  <si>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</si>
  <si>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</si>
  <si>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</si>
  <si>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</si>
  <si>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</si>
  <si>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</si>
  <si>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</si>
  <si>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</si>
  <si>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</si>
  <si>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</si>
  <si>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</si>
  <si>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</si>
  <si>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</si>
  <si>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</si>
  <si>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</si>
  <si>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</si>
  <si>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</si>
  <si>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</si>
  <si>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</si>
  <si>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</si>
  <si>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</si>
  <si>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</si>
  <si>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</si>
  <si>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</si>
  <si>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</si>
  <si>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</si>
  <si>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</si>
  <si>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</si>
  <si>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</si>
  <si>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</si>
  <si>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</si>
  <si>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</si>
  <si>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</si>
  <si>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</si>
  <si>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</si>
  <si>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</si>
  <si>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</si>
  <si>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</si>
  <si>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</si>
  <si>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</si>
  <si>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</si>
  <si>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</si>
  <si>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</si>
  <si>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</si>
  <si>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</si>
  <si>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</si>
  <si>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</si>
  <si>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</si>
  <si>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</si>
  <si>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</si>
  <si>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</si>
  <si>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</si>
  <si>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</si>
  <si>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</si>
  <si>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</si>
  <si>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</si>
  <si>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</si>
  <si>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</si>
  <si>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</si>
  <si>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</si>
  <si>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</si>
  <si>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</si>
  <si>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</si>
  <si>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</si>
  <si>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</si>
  <si>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</si>
  <si>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</si>
  <si>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</si>
  <si>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</si>
  <si>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</si>
  <si>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</si>
  <si>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</si>
  <si>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</si>
  <si>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</si>
  <si>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</si>
  <si>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</si>
  <si>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</si>
  <si>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</si>
  <si>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</si>
  <si>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</si>
  <si>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</si>
  <si>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</si>
  <si>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</si>
  <si>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</si>
  <si>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</si>
  <si>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</si>
  <si>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</si>
  <si>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</si>
  <si>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</si>
  <si>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</si>
  <si>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</si>
  <si>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</si>
  <si>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</si>
  <si>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</si>
  <si>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</si>
  <si>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</si>
  <si>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</si>
  <si>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</si>
  <si>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</si>
  <si>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</si>
  <si>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</si>
  <si>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</si>
  <si>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</si>
  <si>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</si>
  <si>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</si>
  <si>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</si>
  <si>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</si>
  <si>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</si>
  <si>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</si>
  <si>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</si>
  <si>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</si>
  <si>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</si>
  <si>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</si>
  <si>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</si>
  <si>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</si>
  <si>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</si>
  <si>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</si>
  <si>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</si>
  <si>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</si>
  <si>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</si>
  <si>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</si>
  <si>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</si>
  <si>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</si>
  <si>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</si>
  <si>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</si>
  <si>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</si>
  <si>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</si>
  <si>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</si>
  <si>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</si>
  <si>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</si>
  <si>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</si>
  <si>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</si>
  <si>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</si>
  <si>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</si>
  <si>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</si>
  <si>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</si>
  <si>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</si>
  <si>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</si>
  <si>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</si>
  <si>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</si>
  <si>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</si>
  <si>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</si>
  <si>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</si>
  <si>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</si>
  <si>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</si>
  <si>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</si>
  <si>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</si>
  <si>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</si>
  <si>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</si>
  <si>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</si>
  <si>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</si>
  <si>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</si>
  <si>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</si>
  <si>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</si>
  <si>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</si>
  <si>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</si>
  <si>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</si>
  <si>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</si>
  <si>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</si>
  <si>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</si>
  <si>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</si>
  <si>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</si>
  <si>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</si>
  <si>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</si>
  <si>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</si>
  <si>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</si>
  <si>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</si>
  <si>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</si>
  <si>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</si>
  <si>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</si>
  <si>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</si>
  <si>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</si>
  <si>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</si>
  <si>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</si>
  <si>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</si>
  <si>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</si>
  <si>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</si>
  <si>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</si>
  <si>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</si>
  <si>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</si>
  <si>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</si>
  <si>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</si>
  <si>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</si>
  <si>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</si>
  <si>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</si>
  <si>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</si>
  <si>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</si>
  <si>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</si>
  <si>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</si>
  <si>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</si>
  <si>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</si>
  <si>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</si>
  <si>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</si>
  <si>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</si>
  <si>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</si>
  <si>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</si>
  <si>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</si>
  <si>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</si>
  <si>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</si>
  <si>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</si>
  <si>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</si>
  <si>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</si>
  <si>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</si>
  <si>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</si>
  <si>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</si>
  <si>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</si>
  <si>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</si>
  <si>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</si>
  <si>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</si>
  <si>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</si>
  <si>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</si>
  <si>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</si>
  <si>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</si>
  <si>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</si>
  <si>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</si>
  <si>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</si>
  <si>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</si>
  <si>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</si>
  <si>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</si>
  <si>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</si>
  <si>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</si>
  <si>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</si>
  <si>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</si>
  <si>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</si>
  <si>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</si>
  <si>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</si>
  <si>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</si>
  <si>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</si>
  <si>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</si>
  <si>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</si>
  <si>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</si>
  <si>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</si>
  <si>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</si>
  <si>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</si>
  <si>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</si>
  <si>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</si>
  <si>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</si>
  <si>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</si>
  <si>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</si>
  <si>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</si>
  <si>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</si>
  <si>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</si>
  <si>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</si>
  <si>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</si>
  <si>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</si>
  <si>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</si>
  <si>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</si>
  <si>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</si>
  <si>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</si>
  <si>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</si>
  <si>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</si>
  <si>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</si>
  <si>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</si>
  <si>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</si>
  <si>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</si>
  <si>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</si>
  <si>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</si>
  <si>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</si>
  <si>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</si>
  <si>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</si>
  <si>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</si>
  <si>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</si>
  <si>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</si>
  <si>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</si>
  <si>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</si>
  <si>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</si>
  <si>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</si>
  <si>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</si>
  <si>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</si>
  <si>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</si>
  <si>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</si>
  <si>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</si>
  <si>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</si>
  <si>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</si>
  <si>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</si>
  <si>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</si>
  <si>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</si>
  <si>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</si>
  <si>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</si>
  <si>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</si>
  <si>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</si>
  <si>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</si>
  <si>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</si>
  <si>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</si>
  <si>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</si>
  <si>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</si>
  <si>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</si>
  <si>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</si>
  <si>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</si>
  <si>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</si>
  <si>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</si>
  <si>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</si>
  <si>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</si>
  <si>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</si>
  <si>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</si>
  <si>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</si>
  <si>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</si>
  <si>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투자 및 거래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</si>
  <si>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</si>
  <si>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</si>
  <si>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</si>
  <si>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</si>
  <si>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</si>
  <si>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</si>
  <si>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</si>
  <si>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</si>
  <si>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</si>
  <si>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</si>
  <si>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</si>
  <si>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</si>
  <si>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</si>
  <si>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</si>
  <si>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</si>
  <si>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</si>
  <si>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</si>
  <si>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</si>
  <si>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</si>
  <si>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</si>
  <si>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</si>
  <si>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</si>
  <si>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</si>
  <si>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</si>
  <si>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</si>
  <si>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</si>
  <si>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</si>
  <si>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</si>
  <si>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</si>
  <si>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</si>
  <si>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</si>
  <si>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</si>
  <si>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</si>
  <si>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</si>
  <si>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</si>
  <si>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</si>
  <si>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</si>
  <si>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</si>
  <si>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</si>
  <si>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</si>
  <si>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</si>
  <si>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</si>
  <si>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</si>
  <si>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</si>
  <si>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</si>
  <si>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</si>
  <si>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</si>
  <si>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</si>
  <si>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</si>
  <si>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</si>
  <si>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</si>
  <si>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</si>
  <si>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</si>
  <si>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</si>
  <si>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</si>
  <si>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</si>
  <si>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</si>
  <si>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</si>
  <si>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</si>
  <si>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</si>
  <si>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</si>
  <si>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</si>
  <si>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</si>
  <si>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 xml:space="preserve">   - KDB의 사전 허락 없이 수식을 편집한 경우는 허위사실 기재로 간주될 수 있음</t>
    <phoneticPr fontId="6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</si>
  <si>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</si>
  <si>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</si>
  <si>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</si>
  <si>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</si>
  <si>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</si>
  <si>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</si>
  <si>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</si>
  <si>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</si>
  <si>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</si>
  <si>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</si>
  <si>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</si>
  <si>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</si>
  <si>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</si>
  <si>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</si>
  <si>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</si>
  <si>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</si>
  <si>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</si>
  <si>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</si>
  <si>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</si>
  <si>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</si>
  <si>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</si>
  <si>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</si>
  <si>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</si>
  <si>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</si>
  <si>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</si>
  <si>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</si>
  <si>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</si>
  <si>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</si>
  <si>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</si>
  <si>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</si>
  <si>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</si>
  <si>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</si>
  <si>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</si>
  <si>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</si>
  <si>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</si>
  <si>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</si>
  <si>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</si>
  <si>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</si>
  <si>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※ KDB가 공고 등을 통해 핵심운용인력 전체에 대해 겸임금지 조항 적용을 요구할 경우 그에 따름</t>
    <phoneticPr fontId="5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</si>
  <si>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</si>
  <si>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</si>
  <si>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>ⅲ) KDB 앞 제안하는 펀드에서 투자대상기업 발굴, 투자검토, 투자실행, 사후관리, 회수 등</t>
    <phoneticPr fontId="6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</si>
  <si>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</si>
  <si>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</si>
  <si>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</si>
  <si>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※ 참여인력별 경력요건 및 인력수는 KDB가 공고등을 통해 별도로 지정한 경우 그에 따르며, 참여인력은</t>
    <phoneticPr fontId="6" type="noConversion"/>
  </si>
  <si>
    <t xml:space="preserve">   제안서작성기준일 현재 제안사에 재직중인 것이 원칙이나 접수일 현재 재직자에 한해서도 인정</t>
    <phoneticPr fontId="1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</si>
  <si>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</si>
  <si>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</si>
  <si>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</si>
  <si>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</si>
  <si>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</si>
  <si>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</si>
  <si>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</si>
  <si>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</si>
  <si>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</si>
  <si>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</si>
  <si>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</si>
  <si>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</si>
  <si>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</si>
  <si>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</si>
  <si>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</si>
  <si>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</si>
  <si>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</si>
  <si>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</si>
  <si>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</si>
  <si>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</si>
  <si>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</si>
  <si>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</si>
  <si>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</si>
  <si>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</si>
  <si>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</si>
  <si>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</si>
  <si>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</si>
  <si>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</si>
  <si>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</si>
  <si>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</si>
  <si>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</si>
  <si>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</si>
  <si>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</si>
  <si>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</si>
  <si>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</si>
  <si>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</si>
  <si>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</si>
  <si>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</si>
  <si>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</si>
  <si>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</si>
  <si>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</si>
  <si>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</si>
  <si>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</si>
  <si>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</si>
  <si>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</si>
  <si>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</si>
  <si>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</si>
  <si>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</si>
  <si>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</si>
  <si>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</si>
  <si>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</si>
  <si>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</si>
  <si>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</si>
  <si>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</si>
  <si>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t xml:space="preserve">  6) 투자수익률 : 회수료이거나 감액사실이 있는 개별 투자건에 대해 제안사 내부적으로 산출한 IRR을 기재(엑셀 XIRR함수 사용)</t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</si>
  <si>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</si>
  <si>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</si>
  <si>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</si>
  <si>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</si>
  <si>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</si>
  <si>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</si>
  <si>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</si>
  <si>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</si>
  <si>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</si>
  <si>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 기업 또는 투자목적회사의 자기자본의 5% 이상인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</si>
  <si>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</si>
  <si>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</si>
  <si>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</si>
  <si>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</si>
  <si>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</si>
  <si>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</si>
  <si>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</si>
  <si>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</si>
  <si>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</si>
  <si>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</si>
  <si>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</si>
  <si>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</si>
  <si>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</si>
  <si>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</si>
  <si>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</si>
  <si>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</si>
  <si>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</si>
  <si>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</si>
  <si>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</si>
  <si>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</si>
  <si>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</si>
  <si>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</si>
  <si>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</si>
  <si>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</si>
  <si>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</si>
  <si>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</si>
  <si>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</si>
  <si>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</si>
  <si>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</si>
  <si>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</si>
  <si>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</si>
  <si>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</si>
  <si>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</si>
  <si>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</si>
  <si>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</si>
  <si>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</si>
  <si>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</si>
  <si>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</si>
  <si>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</si>
  <si>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</si>
  <si>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</si>
  <si>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</si>
  <si>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</si>
  <si>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</si>
  <si>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</si>
  <si>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</si>
  <si>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</si>
  <si>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</si>
  <si>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</si>
  <si>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</si>
  <si>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</si>
  <si>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</si>
  <si>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</si>
  <si>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</si>
  <si>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</si>
  <si>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</si>
  <si>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</si>
  <si>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</si>
  <si>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</si>
  <si>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</si>
  <si>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</si>
  <si>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</si>
  <si>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</si>
  <si>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</si>
  <si>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</si>
  <si>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</si>
  <si>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</si>
  <si>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</si>
  <si>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</si>
  <si>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</si>
  <si>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</si>
  <si>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</si>
  <si>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</si>
  <si>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</si>
  <si>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</si>
  <si>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</si>
  <si>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</si>
  <si>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</si>
  <si>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</si>
  <si>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</si>
  <si>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</si>
  <si>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</si>
  <si>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</si>
  <si>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</si>
  <si>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</si>
  <si>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</si>
  <si>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</si>
  <si>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</si>
  <si>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</si>
  <si>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</si>
  <si>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</si>
  <si>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</si>
  <si>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</si>
  <si>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</si>
  <si>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</si>
  <si>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</si>
  <si>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</si>
  <si>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</si>
  <si>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</si>
  <si>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</si>
  <si>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</si>
  <si>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</si>
  <si>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</si>
  <si>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</si>
  <si>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</si>
  <si>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</si>
  <si>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</si>
  <si>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</si>
  <si>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</si>
  <si>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</si>
  <si>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</si>
  <si>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</si>
  <si>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</si>
  <si>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</si>
  <si>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</si>
  <si>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</si>
  <si>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</si>
  <si>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</si>
  <si>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</si>
  <si>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</si>
  <si>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</si>
  <si>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</si>
  <si>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</si>
  <si>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</si>
  <si>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</si>
  <si>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</si>
  <si>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</si>
  <si>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</si>
  <si>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</si>
  <si>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</si>
  <si>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</si>
  <si>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</si>
  <si>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</si>
  <si>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</si>
  <si>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</si>
  <si>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</si>
  <si>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</si>
  <si>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</si>
  <si>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인센티브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</si>
  <si>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</si>
  <si>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</si>
  <si>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</si>
  <si>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>선택하지 않음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</si>
  <si>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</si>
  <si>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</si>
  <si>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</si>
  <si>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</si>
  <si>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>2. 지분율 합계가 100%가 되도록 주주를 모두 기재</t>
    <phoneticPr fontId="5" type="noConversion"/>
  </si>
  <si>
    <t>3. 금번 제안펀드의 핵심운용인력이 지분 보유시, "핵심운용인력 여부" 란에 해당내용 선택</t>
    <phoneticPr fontId="5" type="noConversion"/>
  </si>
  <si>
    <t xml:space="preserve">4. 제안사의 대표이사 및 핵심운용인력이 타법인을 경유하여 출자한 경우, 비고란에 타법인명과 지분율 기재 </t>
    <phoneticPr fontId="5" type="noConversion"/>
  </si>
  <si>
    <t xml:space="preserve">    - 부실발생 기준 외에 자체 손실 처리 후 펀드회계에 반영한 경우에는 손실 처리 내역 기재 후 기타사항란에 기재 요망</t>
    <phoneticPr fontId="5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</si>
  <si>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</si>
  <si>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</si>
  <si>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</si>
  <si>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</si>
  <si>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</si>
  <si>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</si>
  <si>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</si>
  <si>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</si>
  <si>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</si>
  <si>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</si>
  <si>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</si>
  <si>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</si>
  <si>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</si>
  <si>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</si>
  <si>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</si>
  <si>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</si>
  <si>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</si>
  <si>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</si>
  <si>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</si>
  <si>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</si>
  <si>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</si>
  <si>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</si>
  <si>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</si>
  <si>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</si>
  <si>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</si>
  <si>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</si>
  <si>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</si>
  <si>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</si>
  <si>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</si>
  <si>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</si>
  <si>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</si>
  <si>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</si>
  <si>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</si>
  <si>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</si>
  <si>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</si>
  <si>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</si>
  <si>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</si>
  <si>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투자 목표 달성여부 확인</t>
    <phoneticPr fontId="1" type="noConversion"/>
  </si>
  <si>
    <t>투자비율</t>
    <phoneticPr fontId="1" type="noConversion"/>
  </si>
  <si>
    <t>결성일자</t>
    <phoneticPr fontId="1" type="noConversion"/>
  </si>
  <si>
    <t>OK</t>
  </si>
  <si>
    <t>Sheet 2.6 제안사 투자현황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</si>
  <si>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</si>
  <si>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</si>
  <si>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</si>
  <si>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</si>
  <si>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</si>
  <si>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</si>
  <si>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</si>
  <si>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r>
      <t>4.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</si>
  <si>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</si>
  <si>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</si>
  <si>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</si>
  <si>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</si>
  <si>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</si>
  <si>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</si>
  <si>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</si>
  <si>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1. 운용중/청산중 펀드의 수익률 계산을 위해 "가상분배" 항목을 입력하였는지
 - [2.5제안사 펀드현황 시트] 상의 [펀드 순자산]금액 X 1,000,000(원단위)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</si>
  <si>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</si>
  <si>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</si>
  <si>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</si>
  <si>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</si>
  <si>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</si>
  <si>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</si>
  <si>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</si>
  <si>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</si>
  <si>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</si>
  <si>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</si>
  <si>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>1) 펀드계정 : [2.5. 제안사 펀드현황] Sheet 상 작성된 펀드의 펀드계정을 통해 실행된 모든 투자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</si>
  <si>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</si>
  <si>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</si>
  <si>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투자컨설팅, 부동산·부실채권,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</si>
  <si>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</si>
  <si>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</si>
  <si>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</si>
  <si>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</si>
  <si>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</si>
  <si>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</si>
  <si>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</si>
  <si>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</si>
  <si>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>콜옵션</t>
    <phoneticPr fontId="1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</si>
  <si>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</si>
  <si>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</si>
  <si>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</si>
  <si>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</si>
  <si>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</si>
  <si>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</si>
  <si>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8) 투자 및 회수, 미회수자산 : [2.6 제안사 투자현황] Sheet 작성 후 자동반영</t>
    <phoneticPr fontId="5" type="noConversion"/>
  </si>
  <si>
    <t xml:space="preserve">  9) 관리보수지급총액, 성과보수운용인력 지급총액 기타비용지급총액, 기타자산총액, 기타부채총액 : 제안서작성기준일 기준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</si>
  <si>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</si>
  <si>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</si>
  <si>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</si>
  <si>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</si>
  <si>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15) 투자자 : 출자약정액 순으로 3개 투자자를 기재. 그외 투자자는 기타에 출자약정액 기재 (운용사 제외)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</si>
  <si>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</si>
  <si>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</si>
  <si>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</si>
  <si>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</si>
  <si>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 xml:space="preserve">  4) 산업은행 위탁펀드 여부
     : KDB가 LP로서 출자한 펀드의 경우 "YES" 선택, "YES" 선택할 경우 BX~CC열상 투자자에 산업은행을 반드시 기재</t>
    <phoneticPr fontId="1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</si>
  <si>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</si>
  <si>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</si>
  <si>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목표
결성금액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</si>
  <si>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</si>
  <si>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</si>
  <si>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</si>
  <si>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</si>
  <si>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</si>
  <si>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</si>
  <si>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</si>
  <si>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</si>
  <si>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</si>
  <si>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</si>
  <si>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</si>
  <si>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</si>
  <si>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</si>
  <si>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</si>
  <si>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</si>
  <si>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</si>
  <si>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</si>
  <si>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</si>
  <si>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</si>
  <si>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</si>
  <si>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</si>
  <si>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</si>
  <si>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1. 별첨(1.1~5.3) 자료 작성전에 본 사항을 반드시 숙지할 것 (별첨번호는 Sheet별 머리글에서 확인 가능)</t>
    <phoneticPr fontId="6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</si>
  <si>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</si>
  <si>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</si>
  <si>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</si>
  <si>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</si>
  <si>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</si>
  <si>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</si>
  <si>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</si>
  <si>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</si>
  <si>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</si>
  <si>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>3) '펀드 구분'은 [Ⅱ. 용어의 정의 등]에서 [펀드] 기준(C47 셀)에 따라 "PE펀드", "VC펀드", "기타 주식등 투자펀드"로 구분하여 선택</t>
    <phoneticPr fontId="5" type="noConversion"/>
  </si>
  <si>
    <t xml:space="preserve">4) '펀드 법적유형'은 [Ⅱ. 용어의 정의 등] 에서 [펀드] 구분(C47 셀) 참조하여, PE-(가)~(라), VC-(가)~(사), 기타-(가)~(사) 중 택일 </t>
    <phoneticPr fontId="5" type="noConversion"/>
  </si>
  <si>
    <t xml:space="preserve">  1) '펀드구분' : [Ⅱ. 용어의 정의 등]에서 [펀드] 기준(C47 셀)에 따라 "PE펀드", "VC펀드", "기타 주식등 투자펀드"로 구분하여 선택</t>
    <phoneticPr fontId="5" type="noConversion"/>
  </si>
  <si>
    <t xml:space="preserve">  2) '펀드 법적유형'은 [Ⅱ. 용어의 정의 등] 에서 [펀드] 구분(C47 셀) 참조하여, PE-(가)~(라), VC-(가)~(사), 기타-(가)~(사) 중 택일 </t>
    <phoneticPr fontId="5" type="noConversion"/>
  </si>
  <si>
    <t xml:space="preserve">  8) 투자펀드 내역(펀드계정일 경우 작성) 중 '펀드 법적유형'은 [Ⅱ. 용어의 정의 등] 에서 [펀드] 구분(C47 셀) 참조하여, PE-(가)~(라), VC-(가)~(사), 
     기타-(가)~(사) 중 택일 </t>
    <phoneticPr fontId="5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</si>
  <si>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</si>
  <si>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</si>
  <si>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</si>
  <si>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</si>
  <si>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</si>
  <si>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</si>
  <si>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</si>
  <si>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</si>
  <si>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</si>
  <si>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</si>
  <si>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</si>
  <si>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</si>
  <si>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</si>
  <si>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>2. 구분 : 지역혁신 선택</t>
    <phoneticPr fontId="6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</si>
  <si>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</si>
  <si>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</si>
  <si>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iii) 투자대상기업 또는 투자목적회사의 재산에 대하여 압류명령 또는 체납처분압류통지가 발송된 때 또는 기타의 방법에         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</si>
  <si>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</si>
  <si>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 xml:space="preserve">    iv) 투자대상기업 또는 투자목적회사가 제세공과금에 대하여 국세징수법 제9조 제2항에 따른 납기전 납부고지를 받은 경우</t>
    <phoneticPr fontId="5" type="noConversion"/>
  </si>
  <si>
    <t xml:space="preserve">    vi) 투자대상기업이 휴업 또는 폐업된 경우</t>
    <phoneticPr fontId="5" type="noConversion"/>
  </si>
  <si>
    <t xml:space="preserve">    vii) 국내외 증권시장에서 경영실적 악화 등 비자발적 이유로 상장폐지된 경우</t>
    <phoneticPr fontId="5" type="noConversion"/>
  </si>
  <si>
    <t xml:space="preserve">    viii) 투자대상기업이 해외기업일 경우, 위 각 호와 유사한 사유가 발생하는 경우</t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</si>
  <si>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투자컨설팅, 부동산·부실채권, LP업무 등 기타 투자업무와 관련하여 투자대상 발굴·투자검토·</t>
    </r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</si>
  <si>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</si>
  <si>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</si>
  <si>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</si>
  <si>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</si>
  <si>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</si>
  <si>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t xml:space="preserve">   - "정책기관", "민간출자자" 등은 "LOC" 선택</t>
    <phoneticPr fontId="6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</si>
  <si>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</t>
    </r>
    <r>
      <rPr>
        <b/>
        <sz val="10"/>
        <color rgb="FF0070C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</si>
  <si>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</si>
  <si>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</si>
  <si>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</si>
  <si>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</si>
  <si>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</si>
  <si>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t xml:space="preserve">  - `22년 정책형 뉴딜펀드(혁신성장 뉴딜펀드) 출자사업 선정 펀드로, 당해 공고문상 인센티브 요건을 충족하는 펀드 </t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</si>
  <si>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</si>
  <si>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</si>
  <si>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</si>
  <si>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
(임의기재금지)</t>
    <phoneticPr fontId="1" type="noConversion"/>
  </si>
  <si>
    <t>정책출자비율</t>
    <phoneticPr fontId="5" type="noConversion"/>
  </si>
  <si>
    <t>민간출자자
인센티브
(선택)</t>
    <phoneticPr fontId="1" type="noConversion"/>
  </si>
  <si>
    <t>운용사
인센티브
(선택)</t>
    <phoneticPr fontId="1" type="noConversion"/>
  </si>
  <si>
    <t>22년 1분기
투자집행액</t>
    <phoneticPr fontId="1" type="noConversion"/>
  </si>
  <si>
    <t>22년 2분기
투자집행액</t>
    <phoneticPr fontId="1" type="noConversion"/>
  </si>
  <si>
    <t>22년 3분기
투자집행액</t>
    <phoneticPr fontId="1" type="noConversion"/>
  </si>
  <si>
    <t>22년 4분기
투자집행액</t>
    <phoneticPr fontId="1" type="noConversion"/>
  </si>
  <si>
    <t>주목적투자분야①</t>
    <phoneticPr fontId="1" type="noConversion"/>
  </si>
  <si>
    <t>창업후 3년이상 경과한 중소·중견기업</t>
    <phoneticPr fontId="1" type="noConversion"/>
  </si>
  <si>
    <t>주목적투자분야②</t>
    <phoneticPr fontId="1" type="noConversion"/>
  </si>
  <si>
    <t>新성장4.0 또는 '글로벌 초격차산업 및 미래유망산업' 분야</t>
    <phoneticPr fontId="1" type="noConversion"/>
  </si>
  <si>
    <t>투자전 기업가치 500억원 이상 중소·중견기업</t>
    <phoneticPr fontId="1" type="noConversion"/>
  </si>
  <si>
    <t>중소·중견기업</t>
    <phoneticPr fontId="1" type="noConversion"/>
  </si>
  <si>
    <t>분할납</t>
    <phoneticPr fontId="1" type="noConversion"/>
  </si>
  <si>
    <t>민간출자자(공고문상 민간 모험자본 미해당)</t>
    <phoneticPr fontId="1" type="noConversion"/>
  </si>
  <si>
    <t>민간출자자(공고문상 민간 모험자본 해당(해외자본 제외))</t>
    <phoneticPr fontId="1" type="noConversion"/>
  </si>
  <si>
    <t>민간출자자(공고문상 해외자본 해당)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</si>
  <si>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</si>
  <si>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</si>
  <si>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</si>
  <si>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</si>
  <si>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</si>
  <si>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제안사의 후속투자</t>
    <phoneticPr fontId="1" type="noConversion"/>
  </si>
  <si>
    <t>당행 앞 후속투자 등 소개</t>
    <phoneticPr fontId="1" type="noConversion"/>
  </si>
  <si>
    <t>당행 앞 신규거래(대출 등) 소개</t>
    <phoneticPr fontId="1" type="noConversion"/>
  </si>
  <si>
    <t>M&amp;A자문 소개</t>
    <phoneticPr fontId="1" type="noConversion"/>
  </si>
  <si>
    <t>인수금융 소개</t>
    <phoneticPr fontId="1" type="noConversion"/>
  </si>
  <si>
    <t>수탁업무 위탁</t>
    <phoneticPr fontId="1" type="noConversion"/>
  </si>
  <si>
    <t>2022년 뉴딜펀드(1차)</t>
    <phoneticPr fontId="1" type="noConversion"/>
  </si>
  <si>
    <t>2022년 뉴딜펀드(2차)</t>
    <phoneticPr fontId="1" type="noConversion"/>
  </si>
  <si>
    <t>우선주(RCPS포함)</t>
  </si>
  <si>
    <t>인센티브</t>
    <phoneticPr fontId="1" type="noConversion"/>
  </si>
  <si>
    <t>성장지원펀드(대형)</t>
    <phoneticPr fontId="1" type="noConversion"/>
  </si>
  <si>
    <t>혁신산업펀드(중형)</t>
    <phoneticPr fontId="6" type="noConversion"/>
  </si>
  <si>
    <t>혁신산업펀드(대형)</t>
    <phoneticPr fontId="6" type="noConversion"/>
  </si>
  <si>
    <t>기업당 투자금액 50억원 이상</t>
    <phoneticPr fontId="1" type="noConversion"/>
  </si>
  <si>
    <t>주목적투자분야③</t>
    <phoneticPr fontId="1" type="noConversion"/>
  </si>
  <si>
    <t>주목적투자분야(선택형)</t>
    <phoneticPr fontId="1" type="noConversion"/>
  </si>
  <si>
    <t>초격차 및 미래유망산업 분야 중견기업</t>
    <phoneticPr fontId="1" type="noConversion"/>
  </si>
  <si>
    <t>환경 산업 관련 분야</t>
    <phoneticPr fontId="1" type="noConversion"/>
  </si>
  <si>
    <t>30% 이내</t>
    <phoneticPr fontId="1" type="noConversion"/>
  </si>
  <si>
    <t>33% 이내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</si>
  <si>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</si>
  <si>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</si>
  <si>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t xml:space="preserve">    - 혁신산업(중형) : 33% 이내로 작성</t>
    <phoneticPr fontId="1" type="noConversion"/>
  </si>
  <si>
    <t xml:space="preserve">    - 혁신산업(대형) : 30% 이내로 작성</t>
    <phoneticPr fontId="1" type="noConversion"/>
  </si>
  <si>
    <t xml:space="preserve">    - 성장지원(대형) : 30% 이내로 작성</t>
    <phoneticPr fontId="1" type="noConversion"/>
  </si>
  <si>
    <r>
      <t xml:space="preserve">1. 정책출자금액은 지원유형에 따라 </t>
    </r>
    <r>
      <rPr>
        <b/>
        <sz val="10"/>
        <color theme="1"/>
        <rFont val="맑은 고딕"/>
        <family val="3"/>
        <charset val="129"/>
        <scheme val="major"/>
      </rPr>
      <t>혁신산업(중형) : 65,500백만원, 혁신산업(대형) : 90,000백만원, 성장지원(대형) : 150,000백만원으로 기재</t>
    </r>
    <phoneticPr fontId="6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</si>
  <si>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>① 제안서 작성기준일로부터 5년 이내(2019.04.01~2024.03.31) 청산완료 된 모든 펀드</t>
    </r>
    <phoneticPr fontId="5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</si>
  <si>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</si>
  <si>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</si>
  <si>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</si>
  <si>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</si>
  <si>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9. '열삽입'은 불가능, </t>
    </r>
    <r>
      <rPr>
        <b/>
        <sz val="10"/>
        <color theme="1"/>
        <rFont val="맑은 고딕"/>
        <family val="3"/>
        <charset val="129"/>
        <scheme val="major"/>
      </rPr>
      <t>'행삽입'</t>
    </r>
    <r>
      <rPr>
        <sz val="10"/>
        <color theme="1"/>
        <rFont val="맑은 고딕"/>
        <family val="3"/>
        <charset val="129"/>
        <scheme val="major"/>
      </rPr>
      <t>은 가능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</si>
  <si>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</si>
  <si>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</si>
  <si>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</si>
  <si>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</si>
  <si>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</si>
  <si>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</si>
  <si>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</si>
  <si>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</si>
  <si>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</si>
  <si>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color theme="1"/>
        <rFont val="맑은 고딕"/>
        <family val="3"/>
        <charset val="129"/>
        <scheme val="major"/>
      </rPr>
      <t>프로젝트펀드</t>
    </r>
    <r>
      <rPr>
        <sz val="10"/>
        <color theme="1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color theme="1"/>
        <rFont val="맑은 고딕"/>
        <family val="3"/>
        <charset val="129"/>
        <scheme val="major"/>
      </rPr>
      <t>투자기간종료일</t>
    </r>
    <r>
      <rPr>
        <sz val="10"/>
        <color theme="1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</si>
  <si>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</si>
  <si>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</si>
  <si>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</si>
  <si>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</si>
  <si>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</si>
  <si>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</si>
  <si>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</si>
  <si>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</si>
  <si>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</si>
  <si>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</si>
  <si>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</si>
  <si>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</si>
  <si>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3. 목표결성금액 : </t>
    </r>
    <r>
      <rPr>
        <b/>
        <sz val="10"/>
        <color theme="1"/>
        <rFont val="맑은 고딕"/>
        <family val="3"/>
        <charset val="129"/>
        <scheme val="major"/>
      </rPr>
      <t>혁신산업(중형) 2,000억원, 혁신산업(대형) 3,000억원, 성장지원(대형) 5,000억원으로 기재</t>
    </r>
    <r>
      <rPr>
        <sz val="10"/>
        <color theme="1"/>
        <rFont val="맑은 고딕"/>
        <family val="3"/>
        <charset val="129"/>
        <scheme val="major"/>
      </rPr>
      <t xml:space="preserve"> (한글 제안서 정의상 목표금액과 일치하지 아니할 수 있음)</t>
    </r>
    <phoneticPr fontId="6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</si>
  <si>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</si>
  <si>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</si>
  <si>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</si>
  <si>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경우, 현 대표이사 포함 최근 5명에 대한 변경이력 작성</t>
    </r>
    <r>
      <rPr>
        <b/>
        <sz val="10"/>
        <color theme="1"/>
        <rFont val="맑은 고딕"/>
        <family val="3"/>
        <charset val="129"/>
        <scheme val="major"/>
      </rPr>
      <t xml:space="preserve"> (법인등기부등본상 일자 기준)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</si>
  <si>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</si>
  <si>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</si>
  <si>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</si>
  <si>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</si>
  <si>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</si>
  <si>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</si>
  <si>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</si>
  <si>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</si>
  <si>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>ⅱ) 투자실행일이 2014년 1월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</si>
  <si>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rPr>
        <b/>
        <sz val="10"/>
        <rFont val="맑은 고딕"/>
        <family val="3"/>
        <charset val="129"/>
        <scheme val="minor"/>
      </rPr>
      <t>※ 투자원금에서 제외되는 사항</t>
    </r>
    <r>
      <rPr>
        <sz val="10"/>
        <rFont val="맑은 고딕"/>
        <family val="3"/>
        <charset val="129"/>
        <scheme val="min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</si>
  <si>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[5.2 투자촉진인센티브]</t>
    <phoneticPr fontId="5" type="noConversion"/>
  </si>
  <si>
    <t>주목적투자분야
(선택형)</t>
    <phoneticPr fontId="1" type="noConversion"/>
  </si>
  <si>
    <t>프로젝트펀드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</si>
  <si>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2014년 1월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</si>
  <si>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t>혁신산업펀드(대형)</t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</si>
  <si>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</si>
  <si>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</si>
  <si>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</si>
  <si>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 xml:space="preserve">  3) 업무협력사업이 인수금융인 경우, 관련하여 수반된 대출 및 투자거래는 업무협력구분 "인수금융" 선택</t>
    <phoneticPr fontId="5" type="noConversion"/>
  </si>
  <si>
    <t xml:space="preserve">  4) 해당 업무협력사업과 가장 유사한 내용의 '업무협력구분 상세'을 선택하고 내용 상세 기재</t>
    <phoneticPr fontId="5" type="noConversion"/>
  </si>
  <si>
    <t xml:space="preserve">  6) 신규 거래기업 여부 : 당행 앞 소개 건의 경우 해당 업무협력사업의 대상기업과 산업은행의 신규 거래 여부 선택(해당사항 없을 경우 선택 불요)</t>
    <phoneticPr fontId="5" type="noConversion"/>
  </si>
  <si>
    <t xml:space="preserve">  7) 신규 건 여부 : 신규 여신의 경우 "YES", 기존 여신 상환목적의 거래(대환, 차환 등)인 경우 "NO" 선택(해당사항 없을 경우 선택 불요)</t>
    <phoneticPr fontId="5" type="noConversion"/>
  </si>
  <si>
    <t xml:space="preserve">  8) 해당 업무협력사업 '증빙서류 제출 여부' 선택</t>
    <phoneticPr fontId="5" type="noConversion"/>
  </si>
  <si>
    <t>업무협력구분</t>
    <phoneticPr fontId="6" type="noConversion"/>
  </si>
  <si>
    <t>업무협력구분 상세</t>
    <phoneticPr fontId="6" type="noConversion"/>
  </si>
  <si>
    <t>거래기업명</t>
    <phoneticPr fontId="6" type="noConversion"/>
  </si>
  <si>
    <t>신규 거래기업 여부</t>
    <phoneticPr fontId="6" type="noConversion"/>
  </si>
  <si>
    <t>신규 건 여부</t>
    <phoneticPr fontId="1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</si>
  <si>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</si>
  <si>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</si>
  <si>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</si>
  <si>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</si>
  <si>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</si>
  <si>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[5.3 정책펀드 현황]</t>
    <phoneticPr fontId="5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</si>
  <si>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</si>
  <si>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</si>
  <si>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</si>
  <si>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</si>
  <si>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</si>
  <si>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</si>
  <si>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</si>
  <si>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</si>
  <si>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</si>
  <si>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</si>
  <si>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</si>
  <si>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</si>
  <si>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</si>
  <si>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</si>
  <si>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</si>
  <si>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</si>
  <si>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</si>
  <si>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</si>
  <si>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</si>
  <si>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</si>
  <si>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</si>
  <si>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</si>
  <si>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</si>
  <si>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</si>
  <si>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6) 주목적 투자 의무비율 : 정관(규약)상 주목적투자분야 투자의무비율</t>
    <phoneticPr fontId="1" type="noConversion"/>
  </si>
  <si>
    <t xml:space="preserve"> 5) 주목적 투자 달성비율 : 분야별 주목적 투자 달성비율 기재</t>
    <phoneticPr fontId="1" type="noConversion"/>
  </si>
  <si>
    <t>주목적 투자 달성비율(A)</t>
    <phoneticPr fontId="1" type="noConversion"/>
  </si>
  <si>
    <t>주목적 투자 의무비율(B)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</si>
  <si>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</si>
  <si>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</si>
  <si>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</si>
  <si>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</si>
  <si>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</si>
  <si>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</si>
  <si>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</si>
  <si>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</si>
  <si>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</si>
  <si>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</si>
  <si>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</si>
  <si>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</si>
  <si>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</si>
  <si>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</si>
  <si>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</si>
  <si>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</si>
  <si>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</si>
  <si>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</si>
  <si>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</si>
  <si>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</si>
  <si>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(혁신산업 限 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</si>
  <si>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 xml:space="preserve">1. 투자기구 : [Ⅱ. 용어의 정의 등] 에서 [펀드] 구분(C47 셀 이하) 참조하여, PE-(가)~(라), VC-(가)~(사), 기타-(가)~(사) 중 택일 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</si>
  <si>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</si>
  <si>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t xml:space="preserve">  2) 최근 3개 회계연도의 감사보고서 상의 금액을 기재</t>
    <phoneticPr fontId="5" type="noConversion"/>
  </si>
  <si>
    <r>
      <t xml:space="preserve">  1) 산업은행과의 </t>
    </r>
    <r>
      <rPr>
        <b/>
        <sz val="10"/>
        <color theme="1"/>
        <rFont val="맑은 고딕"/>
        <family val="3"/>
        <charset val="129"/>
        <scheme val="major"/>
      </rPr>
      <t>신규 업무협력사업</t>
    </r>
    <r>
      <rPr>
        <sz val="10"/>
        <color theme="1"/>
        <rFont val="맑은 고딕"/>
        <family val="3"/>
        <charset val="129"/>
        <scheme val="major"/>
      </rPr>
      <t xml:space="preserve"> 내용(업무협력 시작일 기준 '21.1.1부터 제안서 작성 기준일까지)</t>
    </r>
    <phoneticPr fontId="5" type="noConversion"/>
  </si>
  <si>
    <r>
      <t xml:space="preserve">  5) 해당 업무협력사업의 대상기업 및 프로젝트명, 금액, 수행기간 기재</t>
    </r>
    <r>
      <rPr>
        <b/>
        <sz val="10"/>
        <color theme="1"/>
        <rFont val="맑은 고딕"/>
        <family val="3"/>
        <charset val="129"/>
        <scheme val="major"/>
      </rPr>
      <t>(인수금융 소개의 경우 거래 금액에 당행 참여금액을 기재)</t>
    </r>
    <phoneticPr fontId="5" type="noConversion"/>
  </si>
  <si>
    <r>
      <t xml:space="preserve">   ※ 증빙서류 제출 여부 "Y" 선택시, [한글 제출양식. </t>
    </r>
    <r>
      <rPr>
        <sz val="10"/>
        <color theme="1"/>
        <rFont val="맑은 고딕"/>
        <family val="3"/>
        <charset val="129"/>
      </rPr>
      <t>Ⅷ. KDB와의 업무협력 현황]에 관련 증빙 반드시 첨부할 것</t>
    </r>
    <phoneticPr fontId="5" type="noConversion"/>
  </si>
  <si>
    <t>혁신성장사모투자합자회사1호</t>
    <phoneticPr fontId="1" type="noConversion"/>
  </si>
  <si>
    <t>PE-(라)</t>
  </si>
  <si>
    <t>혁신성장공동기준 해당 중소·중견기업</t>
  </si>
  <si>
    <t>혁신성장공동기준 해당 중소·중견기업</t>
    <phoneticPr fontId="1" type="noConversion"/>
  </si>
  <si>
    <t>新성장4.0 또는 '글로벌 초격차산업 및 미래유망산업' 분야</t>
  </si>
  <si>
    <t>주목적투자 달성시 인센티브</t>
  </si>
  <si>
    <t>주목적투자 달성시 인센티브</t>
    <phoneticPr fontId="1" type="noConversion"/>
  </si>
  <si>
    <t>후순위 보강(혁신산업 限)</t>
    <phoneticPr fontId="1" type="noConversion"/>
  </si>
  <si>
    <t>중소·중견기업</t>
  </si>
  <si>
    <t>초격차 및 미래유망산업 분야 중견기업</t>
  </si>
  <si>
    <t>33% 이내</t>
  </si>
  <si>
    <t>초과수익 이전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</si>
  <si>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</si>
  <si>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</si>
  <si>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</si>
  <si>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</si>
  <si>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</si>
  <si>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정책출자자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</si>
  <si>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</si>
  <si>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</si>
  <si>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</si>
  <si>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</si>
  <si>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가인인베스트먼트</t>
    <phoneticPr fontId="1" type="noConversion"/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</si>
  <si>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</si>
  <si>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</si>
  <si>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</si>
  <si>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</si>
  <si>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</si>
  <si>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</si>
  <si>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</si>
  <si>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</si>
  <si>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</si>
  <si>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</si>
  <si>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</si>
  <si>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</si>
  <si>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</si>
  <si>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이ㅇㅇ</t>
    <phoneticPr fontId="1" type="noConversion"/>
  </si>
  <si>
    <t>김ㅇㅇ</t>
    <phoneticPr fontId="1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</si>
  <si>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</si>
  <si>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</si>
  <si>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</si>
  <si>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</si>
  <si>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</si>
  <si>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</si>
  <si>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</si>
  <si>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</si>
  <si>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</si>
  <si>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</si>
  <si>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</si>
  <si>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</si>
  <si>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</si>
  <si>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</si>
  <si>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</si>
  <si>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</si>
  <si>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</si>
  <si>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</si>
  <si>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</si>
  <si>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</si>
  <si>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</si>
  <si>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</si>
  <si>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</si>
  <si>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</si>
  <si>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</si>
  <si>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20.12.31 감사보고서(가결산) 금액</t>
    <phoneticPr fontId="1" type="noConversion"/>
  </si>
  <si>
    <t>이00</t>
    <phoneticPr fontId="6" type="noConversion"/>
  </si>
  <si>
    <t>5,000주*@200,000원=2,000백만원(20.12.31종가기준)</t>
    <phoneticPr fontId="1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</si>
  <si>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</si>
  <si>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</si>
  <si>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</si>
  <si>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</si>
  <si>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</si>
  <si>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</si>
  <si>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</si>
  <si>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</si>
  <si>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</si>
  <si>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</si>
  <si>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</si>
  <si>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</si>
  <si>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</si>
  <si>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</si>
  <si>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</si>
  <si>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</si>
  <si>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</si>
  <si>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</si>
  <si>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</si>
  <si>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</si>
  <si>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</si>
  <si>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</si>
  <si>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</si>
  <si>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</si>
  <si>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</si>
  <si>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</si>
  <si>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</si>
  <si>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</si>
  <si>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</si>
  <si>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</si>
  <si>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88,000주*@6,250=550백만원(19.1.31 종가기준)</t>
    <phoneticPr fontId="1" type="noConversion"/>
  </si>
  <si>
    <t>190,470주*@6,250=1,190백만원(10.02.23종가기준)</t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</si>
  <si>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</si>
  <si>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</si>
  <si>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</si>
  <si>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</si>
  <si>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</si>
  <si>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</si>
  <si>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</si>
  <si>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PE본부</t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</si>
  <si>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</si>
  <si>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</si>
  <si>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</si>
  <si>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</si>
  <si>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</si>
  <si>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</si>
  <si>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</si>
  <si>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</si>
  <si>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</si>
  <si>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</si>
  <si>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</si>
  <si>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</si>
  <si>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</si>
  <si>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</si>
  <si>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</si>
  <si>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</si>
  <si>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</si>
  <si>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</si>
  <si>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</si>
  <si>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</si>
  <si>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</si>
  <si>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</si>
  <si>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</si>
  <si>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</si>
  <si>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</si>
  <si>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투자</t>
  </si>
  <si>
    <t>제안사의 후속투자</t>
  </si>
  <si>
    <t>2022년 뉴딜펀드(1차)</t>
  </si>
  <si>
    <t>펀드A</t>
    <phoneticPr fontId="1" type="noConversion"/>
  </si>
  <si>
    <t>'18년 성장지원펀드</t>
  </si>
  <si>
    <t>Sheet 5.2 투자촉진 인센티브</t>
    <phoneticPr fontId="1" type="noConversion"/>
  </si>
  <si>
    <r>
      <t xml:space="preserve">1. 피투자기업 앞 투자집행일 기준으로 분기별 투자금액 입력
 - 투자금액은 정관(규약)상 투자원금 기준으로 작성하되, 아래 투자건은 투자원금에서 제외
</t>
    </r>
    <r>
      <rPr>
        <b/>
        <sz val="11"/>
        <color theme="1"/>
        <rFont val="맑은 고딕"/>
        <family val="3"/>
        <charset val="129"/>
        <scheme val="major"/>
      </rPr>
      <t>※ 투자원금에서 제외되는 사항</t>
    </r>
    <r>
      <rPr>
        <sz val="11"/>
        <color theme="1"/>
        <rFont val="맑은 고딕"/>
        <family val="3"/>
        <charset val="129"/>
        <scheme val="maj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</si>
  <si>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</si>
  <si>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</si>
  <si>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</si>
  <si>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</si>
  <si>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</si>
  <si>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</si>
  <si>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</si>
  <si>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</si>
  <si>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</si>
  <si>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</si>
  <si>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</si>
  <si>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r>
      <t xml:space="preserve"> </t>
    </r>
    <r>
      <rPr>
        <sz val="10"/>
        <color rgb="FFFF0000"/>
        <rFont val="맑은 고딕"/>
        <family val="3"/>
        <charset val="129"/>
      </rPr>
      <t>★행삽입시 주의사항 : 지정된 범위 내에서만 행삽입하기</t>
    </r>
    <r>
      <rPr>
        <b/>
        <sz val="10"/>
        <color rgb="FFFF000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</si>
  <si>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 xml:space="preserve"> 1) 출자사업명 : 출자사업 시행연도 기준</t>
    <phoneticPr fontId="1" type="noConversion"/>
  </si>
  <si>
    <t xml:space="preserve"> '18년 이후 조성된 정책펀드 중 블라인드(기업투자) 펀드 출자사업에 선정된 펀드</t>
    <phoneticPr fontId="1" type="noConversion"/>
  </si>
  <si>
    <t>SELF-CHECK LIST</t>
    <phoneticPr fontId="1" type="noConversion"/>
  </si>
  <si>
    <t xml:space="preserve"> ※ 대상 : 성장지원펀드, 소부장펀드, 정책형 뉴딜펀드(혁신성장 뉴딜펀드), 혁신성장펀드</t>
    <phoneticPr fontId="1" type="noConversion"/>
  </si>
  <si>
    <t>'23년 혁신성장펀드(혁신산업펀드)</t>
    <phoneticPr fontId="1" type="noConversion"/>
  </si>
  <si>
    <t>'23년 혁신성장펀드(성장지원펀드)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</si>
</sst>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3"/>
      <color rgb="FF000000"/>
      <name val="휴먼명조"/>
      <charset val="129"/>
    </font>
    <font>
      <sz val="13"/>
      <color rgb="FF000000"/>
      <name val="HCI Poppy"/>
      <family val="2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0" fontId="8" fillId="0" borderId="1" xfId="0" applyFont="1" applyBorder="1" applyProtection="1">
      <alignment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77" fontId="7" fillId="6" borderId="1" xfId="2" applyNumberFormat="1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3" fontId="7" fillId="0" borderId="1" xfId="1" applyNumberFormat="1" applyFont="1" applyBorder="1" applyProtection="1">
      <alignment vertical="center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0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176" fontId="7" fillId="6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177" fontId="7" fillId="6" borderId="1" xfId="2" applyNumberFormat="1" applyFont="1" applyFill="1" applyBorder="1" applyAlignment="1">
      <alignment horizontal="center" vertical="center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 wrapText="1"/>
    </xf>
    <xf numFmtId="9" fontId="21" fillId="0" borderId="0" xfId="2" applyFont="1">
      <alignment vertical="center"/>
    </xf>
    <xf numFmtId="0" fontId="7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14" fontId="23" fillId="0" borderId="0" xfId="0" applyNumberFormat="1" applyFont="1">
      <alignment vertical="center"/>
    </xf>
    <xf numFmtId="0" fontId="2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9" fontId="4" fillId="0" borderId="0" xfId="0" applyNumberFormat="1" applyFont="1">
      <alignment vertical="center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1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1" fillId="0" borderId="0" xfId="0" applyFont="1">
      <alignment vertical="center"/>
    </xf>
    <xf numFmtId="0" fontId="7" fillId="0" borderId="3" xfId="0" applyFont="1" applyBorder="1" applyAlignment="1" applyProtection="1">
      <alignment vertical="center" wrapText="1"/>
      <protection locked="0"/>
    </xf>
    <xf numFmtId="0" fontId="13" fillId="0" borderId="1" xfId="5" applyFont="1" applyFill="1" applyBorder="1" applyAlignment="1">
      <alignment horizontal="left" vertical="center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9" fontId="7" fillId="0" borderId="1" xfId="0" applyNumberFormat="1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vertical="center"/>
    </xf>
    <xf numFmtId="41" fontId="35" fillId="0" borderId="1" xfId="1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vertical="center"/>
    </xf>
    <xf numFmtId="0" fontId="41" fillId="0" borderId="1" xfId="0" applyFont="1" applyBorder="1">
      <alignment vertical="center"/>
    </xf>
    <xf numFmtId="0" fontId="44" fillId="0" borderId="1" xfId="4" applyFont="1" applyFill="1" applyBorder="1">
      <alignment vertical="center"/>
    </xf>
    <xf numFmtId="9" fontId="35" fillId="0" borderId="2" xfId="1" applyNumberFormat="1" applyFont="1" applyFill="1" applyBorder="1" applyAlignment="1">
      <alignment horizontal="left" vertical="center"/>
    </xf>
    <xf numFmtId="41" fontId="35" fillId="0" borderId="2" xfId="1" applyFont="1" applyFill="1" applyBorder="1" applyAlignment="1">
      <alignment horizontal="left" vertical="center"/>
    </xf>
    <xf numFmtId="0" fontId="35" fillId="0" borderId="1" xfId="1" applyNumberFormat="1" applyFont="1" applyFill="1" applyBorder="1" applyAlignment="1">
      <alignment vertical="center" wrapText="1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35" fillId="0" borderId="17" xfId="5" applyFont="1" applyFill="1" applyBorder="1" applyAlignment="1">
      <alignment vertical="center" wrapText="1"/>
    </xf>
    <xf numFmtId="0" fontId="35" fillId="0" borderId="1" xfId="0" applyFont="1" applyBorder="1">
      <alignment vertical="center"/>
    </xf>
    <xf numFmtId="0" fontId="44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61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1" fillId="0" borderId="1" xfId="0" quotePrefix="1" applyFont="1" applyBorder="1">
      <alignment vertical="center"/>
    </xf>
    <xf numFmtId="0" fontId="41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4" fillId="0" borderId="0" xfId="4" applyFont="1" applyProtection="1">
      <alignment vertical="center"/>
      <protection locked="0"/>
    </xf>
    <xf numFmtId="0" fontId="44" fillId="0" borderId="0" xfId="4" applyFont="1" applyAlignment="1" applyProtection="1">
      <alignment vertical="center" wrapText="1"/>
      <protection locked="0"/>
    </xf>
    <xf numFmtId="0" fontId="49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56" fillId="0" borderId="0" xfId="4" applyFont="1" applyProtection="1">
      <alignment vertical="center"/>
      <protection locked="0"/>
    </xf>
    <xf numFmtId="0" fontId="4" fillId="0" borderId="2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38" fillId="0" borderId="0" xfId="0" applyFont="1" applyAlignment="1">
      <alignment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5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15" fillId="0" borderId="0" xfId="0" applyFont="1" applyAlignment="1">
      <alignment horizontal="left" vertical="center" wrapText="1" indent="1"/>
    </xf>
    <xf numFmtId="0" fontId="12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horizontal="left" vertical="center" wrapText="1"/>
      <protection locked="0"/>
    </xf>
    <xf numFmtId="0" fontId="12" fillId="0" borderId="0" xfId="4" applyFont="1" applyProtection="1">
      <alignment vertical="center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 indent="2"/>
      <protection locked="0"/>
    </xf>
    <xf numFmtId="0" fontId="12" fillId="0" borderId="0" xfId="4" applyFont="1">
      <alignment vertical="center"/>
    </xf>
    <xf numFmtId="0" fontId="35" fillId="0" borderId="1" xfId="0" applyFont="1" applyBorder="1" applyProtection="1">
      <alignment vertical="center"/>
      <protection locked="0"/>
    </xf>
    <xf numFmtId="3" fontId="13" fillId="0" borderId="1" xfId="0" applyNumberFormat="1" applyFont="1" applyBorder="1" applyProtection="1">
      <alignment vertical="center"/>
      <protection locked="0"/>
    </xf>
    <xf numFmtId="42" fontId="7" fillId="0" borderId="1" xfId="0" applyNumberFormat="1" applyFont="1" applyBorder="1" applyAlignment="1">
      <alignment horizontal="center"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62" fillId="0" borderId="1" xfId="4" applyFont="1" applyBorder="1" applyAlignment="1" applyProtection="1">
      <alignment vertical="center" wrapText="1"/>
      <protection locked="0"/>
    </xf>
    <xf numFmtId="0" fontId="63" fillId="0" borderId="1" xfId="4" applyFont="1" applyBorder="1" applyAlignment="1" applyProtection="1">
      <alignment horizontal="center" vertical="center"/>
      <protection locked="0"/>
    </xf>
    <xf numFmtId="0" fontId="63" fillId="0" borderId="1" xfId="4" applyFont="1" applyBorder="1" applyAlignment="1" applyProtection="1">
      <alignment horizontal="center" vertical="center" wrapText="1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 shrinkToFit="1"/>
    </xf>
    <xf numFmtId="0" fontId="23" fillId="9" borderId="3" xfId="0" applyFont="1" applyFill="1" applyBorder="1">
      <alignment vertical="center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44" fillId="0" borderId="9" xfId="4" applyFont="1" applyFill="1" applyBorder="1" applyAlignment="1">
      <alignment horizontal="center" vertical="center" wrapText="1"/>
    </xf>
    <xf numFmtId="0" fontId="44" fillId="0" borderId="11" xfId="4" applyFont="1" applyFill="1" applyBorder="1" applyAlignment="1">
      <alignment horizontal="center" vertical="center" wrapText="1"/>
    </xf>
    <xf numFmtId="0" fontId="44" fillId="0" borderId="7" xfId="4" applyFont="1" applyFill="1" applyBorder="1" applyAlignment="1">
      <alignment horizontal="center" vertical="center" wrapText="1"/>
    </xf>
    <xf numFmtId="0" fontId="44" fillId="0" borderId="20" xfId="4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1" fillId="0" borderId="17" xfId="0" applyFont="1" applyBorder="1">
      <alignment vertical="center"/>
    </xf>
    <xf numFmtId="0" fontId="41" fillId="0" borderId="6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4" fillId="0" borderId="8" xfId="4" applyFont="1" applyFill="1" applyBorder="1" applyAlignment="1">
      <alignment horizontal="center" vertical="center" wrapText="1"/>
    </xf>
    <xf numFmtId="0" fontId="44" fillId="0" borderId="23" xfId="4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/>
    </xf>
    <xf numFmtId="0" fontId="44" fillId="0" borderId="9" xfId="4" applyFont="1" applyFill="1" applyBorder="1" applyAlignment="1">
      <alignment horizontal="center" vertical="center"/>
    </xf>
    <xf numFmtId="0" fontId="44" fillId="0" borderId="11" xfId="4" applyFont="1" applyFill="1" applyBorder="1" applyAlignment="1">
      <alignment horizontal="center" vertical="center"/>
    </xf>
    <xf numFmtId="0" fontId="44" fillId="0" borderId="7" xfId="4" applyFont="1" applyFill="1" applyBorder="1" applyAlignment="1">
      <alignment horizontal="center" vertical="center"/>
    </xf>
    <xf numFmtId="0" fontId="44" fillId="0" borderId="20" xfId="4" applyFont="1" applyFill="1" applyBorder="1" applyAlignment="1">
      <alignment horizontal="center" vertical="center"/>
    </xf>
    <xf numFmtId="0" fontId="44" fillId="0" borderId="8" xfId="4" applyFont="1" applyFill="1" applyBorder="1" applyAlignment="1">
      <alignment horizontal="center" vertical="center"/>
    </xf>
    <xf numFmtId="0" fontId="44" fillId="0" borderId="23" xfId="4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4" fillId="0" borderId="2" xfId="4" applyFont="1" applyFill="1" applyBorder="1" applyAlignment="1">
      <alignment horizontal="center" vertical="center"/>
    </xf>
    <xf numFmtId="0" fontId="44" fillId="0" borderId="17" xfId="4" applyFont="1" applyFill="1" applyBorder="1" applyAlignment="1">
      <alignment horizontal="center" vertical="center"/>
    </xf>
    <xf numFmtId="0" fontId="44" fillId="0" borderId="6" xfId="4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4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12" fillId="0" borderId="0" xfId="4" applyFont="1" applyAlignment="1" applyProtection="1">
      <alignment horizontal="left" vertical="center" wrapText="1" indent="1"/>
      <protection locked="0"/>
    </xf>
    <xf numFmtId="0" fontId="12" fillId="0" borderId="0" xfId="4" quotePrefix="1" applyFont="1" applyAlignment="1" applyProtection="1">
      <alignment horizontal="left" vertical="center" wrapText="1" indent="1"/>
      <protection locked="0"/>
    </xf>
    <xf numFmtId="0" fontId="12" fillId="0" borderId="0" xfId="4" applyFont="1" applyAlignment="1" applyProtection="1">
      <alignment vertical="center" wrapText="1"/>
      <protection locked="0"/>
    </xf>
    <xf numFmtId="0" fontId="21" fillId="0" borderId="0" xfId="0" applyFont="1" applyAlignment="1">
      <alignment horizontal="center" vertical="center"/>
    </xf>
    <xf numFmtId="0" fontId="11" fillId="0" borderId="0" xfId="4" applyFont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/>
      <protection locked="0"/>
    </xf>
    <xf numFmtId="0" fontId="12" fillId="0" borderId="0" xfId="4" quotePrefix="1" applyFont="1" applyAlignment="1" applyProtection="1">
      <alignment horizontal="left" vertical="center"/>
      <protection locked="0"/>
    </xf>
    <xf numFmtId="0" fontId="40" fillId="0" borderId="0" xfId="4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15" fillId="0" borderId="0" xfId="0" applyFont="1" applyAlignment="1">
      <alignment horizontal="left" vertical="center" wrapText="1" indent="1"/>
    </xf>
    <xf numFmtId="0" fontId="13" fillId="0" borderId="0" xfId="0" applyFont="1" applyAlignment="1" applyProtection="1">
      <alignment horizontal="left" vertical="center" wrapText="1" indent="1"/>
      <protection locked="0"/>
    </xf>
    <xf numFmtId="0" fontId="12" fillId="0" borderId="0" xfId="4" applyFont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left" vertical="center" wrapText="1" indent="1"/>
      <protection locked="0"/>
    </xf>
    <xf numFmtId="0" fontId="8" fillId="0" borderId="0" xfId="0" applyFont="1" applyAlignment="1" applyProtection="1">
      <alignment horizontal="left" vertical="center" wrapText="1" indent="1"/>
      <protection locked="0"/>
    </xf>
    <xf numFmtId="0" fontId="16" fillId="0" borderId="0" xfId="0" applyFont="1" applyAlignment="1">
      <alignment horizontal="left" vertical="center" wrapText="1" indent="1"/>
    </xf>
    <xf numFmtId="0" fontId="52" fillId="0" borderId="0" xfId="0" applyFont="1" applyAlignment="1" applyProtection="1">
      <alignment horizontal="left" vertical="center" wrapText="1" indent="1"/>
      <protection locked="0"/>
    </xf>
    <xf numFmtId="0" fontId="39" fillId="0" borderId="0" xfId="0" applyFont="1" applyAlignment="1" applyProtection="1">
      <alignment horizontal="left" vertical="center" wrapText="1" indent="1"/>
      <protection locked="0"/>
    </xf>
    <xf numFmtId="0" fontId="53" fillId="0" borderId="0" xfId="0" applyFont="1" applyAlignment="1">
      <alignment horizontal="left" vertical="center" wrapText="1" indent="1"/>
    </xf>
    <xf numFmtId="0" fontId="14" fillId="0" borderId="0" xfId="0" applyFont="1" applyAlignment="1" applyProtection="1">
      <alignment horizontal="left" vertical="center" wrapText="1" indent="1"/>
      <protection locked="0"/>
    </xf>
    <xf numFmtId="0" fontId="20" fillId="0" borderId="0" xfId="0" applyFont="1" applyAlignment="1">
      <alignment horizontal="left" vertical="center" wrapText="1" indent="1"/>
    </xf>
    <xf numFmtId="0" fontId="7" fillId="0" borderId="0" xfId="0" applyFont="1" applyAlignment="1" applyProtection="1">
      <alignment horizontal="left" vertical="center" wrapText="1"/>
      <protection locked="0"/>
    </xf>
    <xf numFmtId="0" fontId="41" fillId="0" borderId="0" xfId="0" applyFont="1" applyAlignment="1">
      <alignment horizontal="left" vertical="center" wrapText="1" indent="1"/>
    </xf>
    <xf numFmtId="0" fontId="13" fillId="0" borderId="0" xfId="4" applyFont="1" applyAlignment="1" applyProtection="1">
      <alignment vertical="center" wrapText="1"/>
      <protection locked="0"/>
    </xf>
    <xf numFmtId="0" fontId="50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horizontal="left" vertical="center" wrapText="1"/>
      <protection locked="0"/>
    </xf>
    <xf numFmtId="0" fontId="44" fillId="0" borderId="0" xfId="4" applyFont="1" applyAlignment="1" applyProtection="1">
      <alignment horizontal="left" vertical="center" wrapText="1"/>
      <protection locked="0"/>
    </xf>
    <xf numFmtId="0" fontId="44" fillId="0" borderId="0" xfId="4" applyFont="1" applyAlignment="1" applyProtection="1">
      <alignment horizontal="left" vertical="center"/>
      <protection locked="0"/>
    </xf>
    <xf numFmtId="0" fontId="44" fillId="0" borderId="0" xfId="4" applyFont="1" applyAlignment="1" applyProtection="1">
      <alignment horizontal="center" vertical="center" wrapText="1"/>
      <protection locked="0"/>
    </xf>
    <xf numFmtId="0" fontId="46" fillId="0" borderId="0" xfId="4" applyFont="1" applyAlignment="1" applyProtection="1">
      <alignment horizontal="center" vertical="center" wrapText="1"/>
      <protection locked="0"/>
    </xf>
    <xf numFmtId="0" fontId="54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horizontal="left" vertical="center"/>
      <protection locked="0"/>
    </xf>
    <xf numFmtId="0" fontId="38" fillId="0" borderId="33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8" fillId="0" borderId="34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30" xfId="0" applyFont="1" applyBorder="1" applyAlignment="1">
      <alignment horizontal="left" vertical="center" wrapText="1"/>
    </xf>
    <xf numFmtId="0" fontId="38" fillId="0" borderId="35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1" fillId="0" borderId="13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left" vertical="center" wrapText="1"/>
    </xf>
    <xf numFmtId="0" fontId="38" fillId="0" borderId="13" xfId="0" applyFont="1" applyBorder="1" applyAlignment="1">
      <alignment horizontal="left" vertical="center" wrapText="1"/>
    </xf>
    <xf numFmtId="0" fontId="38" fillId="0" borderId="23" xfId="0" applyFont="1" applyBorder="1" applyAlignment="1">
      <alignment horizontal="left" vertical="center" wrapText="1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4" fillId="0" borderId="13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vertical="center" wrapText="1"/>
      <protection locked="0"/>
    </xf>
    <xf numFmtId="0" fontId="38" fillId="0" borderId="7" xfId="0" applyFont="1" applyBorder="1" applyAlignment="1" applyProtection="1">
      <alignment vertical="center" wrapText="1"/>
      <protection locked="0"/>
    </xf>
    <xf numFmtId="0" fontId="38" fillId="0" borderId="0" xfId="0" applyFont="1" applyAlignment="1" applyProtection="1">
      <alignment vertical="center" wrapText="1"/>
      <protection locked="0"/>
    </xf>
    <xf numFmtId="0" fontId="38" fillId="0" borderId="20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>
      <alignment horizontal="left" vertical="center" wrapText="1"/>
    </xf>
    <xf numFmtId="0" fontId="45" fillId="0" borderId="7" xfId="0" applyFont="1" applyBorder="1" applyAlignment="1" applyProtection="1">
      <alignment horizontal="left" vertical="center" wrapText="1"/>
      <protection locked="0"/>
    </xf>
    <xf numFmtId="0" fontId="45" fillId="0" borderId="0" xfId="0" applyFont="1" applyAlignment="1" applyProtection="1">
      <alignment horizontal="left" vertical="center" wrapText="1"/>
      <protection locked="0"/>
    </xf>
    <xf numFmtId="0" fontId="45" fillId="0" borderId="20" xfId="0" applyFont="1" applyBorder="1" applyAlignment="1" applyProtection="1">
      <alignment horizontal="left" vertical="center" wrapText="1"/>
      <protection locked="0"/>
    </xf>
    <xf numFmtId="0" fontId="38" fillId="0" borderId="7" xfId="0" applyFont="1" applyBorder="1" applyAlignment="1" applyProtection="1">
      <alignment horizontal="left" vertical="center" wrapText="1"/>
      <protection locked="0"/>
    </xf>
    <xf numFmtId="0" fontId="38" fillId="0" borderId="0" xfId="0" applyFont="1" applyAlignment="1" applyProtection="1">
      <alignment horizontal="left" vertical="center" wrapText="1"/>
      <protection locked="0"/>
    </xf>
    <xf numFmtId="0" fontId="38" fillId="0" borderId="20" xfId="0" applyFont="1" applyBorder="1" applyAlignment="1" applyProtection="1">
      <alignment horizontal="left" vertical="center" wrapText="1"/>
      <protection locked="0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14" fontId="38" fillId="0" borderId="3" xfId="0" applyNumberFormat="1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left" vertical="center" wrapText="1"/>
    </xf>
    <xf numFmtId="0" fontId="40" fillId="0" borderId="0" xfId="4" applyFont="1" applyProtection="1">
      <alignment vertical="center"/>
      <protection locked="0"/>
    </xf>
    <xf numFmtId="0" fontId="49" fillId="0" borderId="0" xfId="0" applyFont="1" applyAlignment="1" applyProtection="1">
      <alignment horizontal="left" vertical="center"/>
      <protection locked="0"/>
    </xf>
    <xf numFmtId="0" fontId="4" fillId="0" borderId="0" xfId="0" applyFont="1" applyProtection="1">
      <alignment vertical="center"/>
      <protection locked="0"/>
    </xf>
    <xf numFmtId="0" fontId="37" fillId="6" borderId="1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256</xdr:row>
      <xdr:rowOff>190500</xdr:rowOff>
    </xdr:from>
    <xdr:to>
      <xdr:col>5</xdr:col>
      <xdr:colOff>2255712</xdr:colOff>
      <xdr:row>263</xdr:row>
      <xdr:rowOff>124051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1" y="60598050"/>
          <a:ext cx="6948361" cy="140040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377</xdr:row>
      <xdr:rowOff>9525</xdr:rowOff>
    </xdr:from>
    <xdr:to>
      <xdr:col>5</xdr:col>
      <xdr:colOff>2318239</xdr:colOff>
      <xdr:row>383</xdr:row>
      <xdr:rowOff>19048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6" y="86718775"/>
          <a:ext cx="7210913" cy="1266823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378</xdr:row>
      <xdr:rowOff>0</xdr:rowOff>
    </xdr:from>
    <xdr:to>
      <xdr:col>5</xdr:col>
      <xdr:colOff>2299189</xdr:colOff>
      <xdr:row>384</xdr:row>
      <xdr:rowOff>9524</xdr:rowOff>
    </xdr:to>
    <xdr:pic>
      <xdr:nvPicPr>
        <xdr:cNvPr id="4" name="그림 3" descr="경력예시.JPG">
          <a:extLst>
            <a:ext uri="{FF2B5EF4-FFF2-40B4-BE49-F238E27FC236}">
              <a16:creationId xmlns:a16="http://schemas.microsoft.com/office/drawing/2014/main" xmlns="" id="{47B12428-63FB-4D9B-8F50-1E5C3E89F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6" y="86918800"/>
          <a:ext cx="7210913" cy="1266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xmlns="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767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zoomScaleNormal="100" workbookViewId="0">
      <selection activeCell="I18" sqref="I18"/>
    </sheetView>
  </sheetViews>
  <sheetFormatPr defaultRowHeight="16.5"/>
  <cols>
    <col min="1" max="1" width="5.625" customWidth="1"/>
    <col min="2" max="2" width="10.625" customWidth="1"/>
    <col min="3" max="3" width="31.375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69" t="s">
        <v>175</v>
      </c>
      <c r="B1" s="369"/>
      <c r="C1" s="369"/>
      <c r="D1" s="369"/>
      <c r="E1" s="369"/>
      <c r="F1" s="14"/>
    </row>
    <row r="2" spans="1:11" ht="17.25">
      <c r="A2" s="15"/>
      <c r="B2" s="15"/>
      <c r="C2" s="15"/>
      <c r="D2" s="15"/>
      <c r="E2" s="15"/>
      <c r="F2" s="14"/>
      <c r="G2" s="203"/>
      <c r="H2" s="203"/>
      <c r="I2" s="203"/>
      <c r="J2" s="203"/>
      <c r="K2" s="203"/>
    </row>
    <row r="3" spans="1:11">
      <c r="A3" s="370" t="s">
        <v>150</v>
      </c>
      <c r="B3" s="371"/>
      <c r="C3" s="247" t="s">
        <v>151</v>
      </c>
      <c r="D3" s="161"/>
      <c r="E3" s="248" t="s">
        <v>150</v>
      </c>
      <c r="F3" s="247" t="s">
        <v>151</v>
      </c>
      <c r="G3" s="229"/>
      <c r="H3" s="248" t="s">
        <v>150</v>
      </c>
      <c r="I3" s="247" t="s">
        <v>151</v>
      </c>
      <c r="J3" s="203"/>
      <c r="K3" s="203"/>
    </row>
    <row r="4" spans="1:11" s="26" customFormat="1" ht="16.5" customHeight="1">
      <c r="A4" s="349" t="s">
        <v>150</v>
      </c>
      <c r="B4" s="350"/>
      <c r="C4" s="249" t="s">
        <v>940</v>
      </c>
      <c r="D4" s="161"/>
      <c r="E4" s="356" t="s">
        <v>231</v>
      </c>
      <c r="F4" s="196" t="s">
        <v>110</v>
      </c>
      <c r="G4" s="229"/>
      <c r="H4" s="356" t="s">
        <v>949</v>
      </c>
      <c r="I4" s="165" t="s">
        <v>935</v>
      </c>
      <c r="J4" s="203"/>
      <c r="K4" s="203"/>
    </row>
    <row r="5" spans="1:11" s="26" customFormat="1" ht="16.5" customHeight="1">
      <c r="A5" s="351"/>
      <c r="B5" s="352"/>
      <c r="C5" s="249" t="s">
        <v>941</v>
      </c>
      <c r="D5" s="161"/>
      <c r="E5" s="358"/>
      <c r="F5" s="196" t="s">
        <v>111</v>
      </c>
      <c r="G5" s="229"/>
      <c r="H5" s="357"/>
      <c r="I5" s="165" t="s">
        <v>936</v>
      </c>
      <c r="J5" s="203"/>
      <c r="K5" s="203"/>
    </row>
    <row r="6" spans="1:11" s="26" customFormat="1" ht="16.5" customHeight="1">
      <c r="A6" s="353"/>
      <c r="B6" s="354"/>
      <c r="C6" s="249" t="s">
        <v>939</v>
      </c>
      <c r="D6" s="161"/>
      <c r="E6" s="372"/>
      <c r="F6" s="196" t="s">
        <v>120</v>
      </c>
      <c r="G6" s="229"/>
      <c r="H6" s="356" t="s">
        <v>832</v>
      </c>
      <c r="I6" s="250">
        <v>200000</v>
      </c>
      <c r="J6" s="203"/>
      <c r="K6" s="203"/>
    </row>
    <row r="7" spans="1:11" s="26" customFormat="1" ht="16.5" customHeight="1">
      <c r="A7" s="349" t="s">
        <v>914</v>
      </c>
      <c r="B7" s="350"/>
      <c r="C7" s="249" t="s">
        <v>1080</v>
      </c>
      <c r="D7" s="161"/>
      <c r="E7" s="372"/>
      <c r="F7" s="196" t="s">
        <v>171</v>
      </c>
      <c r="G7" s="229"/>
      <c r="H7" s="358"/>
      <c r="I7" s="250">
        <v>300000</v>
      </c>
      <c r="J7" s="203"/>
      <c r="K7" s="203"/>
    </row>
    <row r="8" spans="1:11" s="26" customFormat="1" ht="16.5" customHeight="1">
      <c r="A8" s="351"/>
      <c r="B8" s="352"/>
      <c r="C8" s="249" t="s">
        <v>915</v>
      </c>
      <c r="D8" s="161"/>
      <c r="E8" s="373"/>
      <c r="F8" s="196"/>
      <c r="G8" s="229"/>
      <c r="H8" s="357"/>
      <c r="I8" s="250">
        <v>500000</v>
      </c>
      <c r="J8" s="203"/>
      <c r="K8" s="203"/>
    </row>
    <row r="9" spans="1:11" s="26" customFormat="1" ht="16.5" customHeight="1">
      <c r="A9" s="351"/>
      <c r="B9" s="352"/>
      <c r="C9" s="249"/>
      <c r="D9" s="161"/>
      <c r="E9" s="374" t="s">
        <v>232</v>
      </c>
      <c r="F9" s="196" t="s">
        <v>60</v>
      </c>
      <c r="G9" s="229"/>
      <c r="H9" s="356" t="s">
        <v>874</v>
      </c>
      <c r="I9" s="250">
        <v>65500</v>
      </c>
      <c r="J9" s="203"/>
      <c r="K9" s="203"/>
    </row>
    <row r="10" spans="1:11" s="26" customFormat="1">
      <c r="A10" s="351"/>
      <c r="B10" s="352"/>
      <c r="C10" s="249"/>
      <c r="D10" s="161"/>
      <c r="E10" s="375"/>
      <c r="F10" s="196" t="s">
        <v>924</v>
      </c>
      <c r="G10" s="229"/>
      <c r="H10" s="358"/>
      <c r="I10" s="250">
        <v>90000</v>
      </c>
      <c r="J10" s="203"/>
      <c r="K10" s="203"/>
    </row>
    <row r="11" spans="1:11" s="26" customFormat="1">
      <c r="A11" s="379" t="s">
        <v>916</v>
      </c>
      <c r="B11" s="379"/>
      <c r="C11" s="249" t="s">
        <v>917</v>
      </c>
      <c r="D11" s="161"/>
      <c r="E11" s="375"/>
      <c r="F11" s="196" t="s">
        <v>152</v>
      </c>
      <c r="G11" s="229"/>
      <c r="H11" s="357"/>
      <c r="I11" s="250">
        <v>150000</v>
      </c>
      <c r="J11" s="203"/>
      <c r="K11" s="203"/>
    </row>
    <row r="12" spans="1:11" s="26" customFormat="1">
      <c r="A12" s="379"/>
      <c r="B12" s="379"/>
      <c r="C12" s="251" t="s">
        <v>918</v>
      </c>
      <c r="D12" s="161"/>
      <c r="E12" s="375"/>
      <c r="F12" s="196" t="s">
        <v>100</v>
      </c>
      <c r="G12" s="229"/>
      <c r="H12" s="393" t="s">
        <v>1017</v>
      </c>
      <c r="I12" s="252" t="s">
        <v>1018</v>
      </c>
      <c r="J12" s="203"/>
      <c r="K12" s="203"/>
    </row>
    <row r="13" spans="1:11" s="26" customFormat="1">
      <c r="A13" s="379"/>
      <c r="B13" s="379"/>
      <c r="C13" s="252"/>
      <c r="D13" s="161"/>
      <c r="E13" s="375"/>
      <c r="F13" s="196" t="s">
        <v>170</v>
      </c>
      <c r="G13" s="229"/>
      <c r="H13" s="394"/>
      <c r="I13" s="252" t="s">
        <v>1019</v>
      </c>
      <c r="J13" s="203"/>
      <c r="K13" s="203"/>
    </row>
    <row r="14" spans="1:11" s="26" customFormat="1">
      <c r="A14" s="349" t="s">
        <v>943</v>
      </c>
      <c r="B14" s="350"/>
      <c r="C14" s="249" t="s">
        <v>919</v>
      </c>
      <c r="D14" s="161"/>
      <c r="E14" s="375"/>
      <c r="F14" s="196" t="s">
        <v>925</v>
      </c>
      <c r="G14" s="229"/>
      <c r="H14" s="394"/>
      <c r="I14" s="252" t="s">
        <v>1020</v>
      </c>
      <c r="J14" s="203"/>
      <c r="K14" s="203"/>
    </row>
    <row r="15" spans="1:11" s="26" customFormat="1">
      <c r="A15" s="353"/>
      <c r="B15" s="354"/>
      <c r="C15" s="249" t="s">
        <v>942</v>
      </c>
      <c r="D15" s="161"/>
      <c r="E15" s="375"/>
      <c r="F15" s="196" t="s">
        <v>926</v>
      </c>
      <c r="G15" s="229"/>
      <c r="H15" s="395"/>
      <c r="I15" s="197" t="s">
        <v>683</v>
      </c>
      <c r="J15" s="203"/>
      <c r="K15" s="203"/>
    </row>
    <row r="16" spans="1:11" s="26" customFormat="1">
      <c r="A16" s="349" t="s">
        <v>944</v>
      </c>
      <c r="B16" s="350"/>
      <c r="C16" s="249" t="s">
        <v>945</v>
      </c>
      <c r="D16" s="161"/>
      <c r="E16" s="375"/>
      <c r="F16" s="196" t="s">
        <v>436</v>
      </c>
      <c r="G16" s="229"/>
      <c r="H16" s="396" t="s">
        <v>830</v>
      </c>
      <c r="I16" s="291" t="s">
        <v>1025</v>
      </c>
      <c r="J16" s="203"/>
      <c r="K16" s="203"/>
    </row>
    <row r="17" spans="1:11" s="26" customFormat="1">
      <c r="A17" s="351"/>
      <c r="B17" s="352"/>
      <c r="C17" s="249" t="s">
        <v>946</v>
      </c>
      <c r="D17" s="161"/>
      <c r="E17" s="375"/>
      <c r="F17" s="253" t="s">
        <v>437</v>
      </c>
      <c r="G17" s="229"/>
      <c r="H17" s="396"/>
      <c r="I17" s="291" t="s">
        <v>1026</v>
      </c>
      <c r="J17" s="203"/>
      <c r="K17" s="203"/>
    </row>
    <row r="18" spans="1:11" s="26" customFormat="1" ht="16.5" customHeight="1">
      <c r="A18" s="353"/>
      <c r="B18" s="354"/>
      <c r="C18" s="249"/>
      <c r="D18" s="161"/>
      <c r="E18" s="375"/>
      <c r="F18" s="196" t="s">
        <v>153</v>
      </c>
      <c r="G18" s="229"/>
      <c r="H18" s="396"/>
      <c r="I18" s="291" t="s">
        <v>1027</v>
      </c>
      <c r="J18" s="203"/>
      <c r="K18" s="203"/>
    </row>
    <row r="19" spans="1:11" s="26" customFormat="1" ht="16.5" customHeight="1">
      <c r="A19" s="380" t="s">
        <v>670</v>
      </c>
      <c r="B19" s="381"/>
      <c r="C19" s="254" t="s">
        <v>947</v>
      </c>
      <c r="D19" s="161"/>
      <c r="E19" s="375"/>
      <c r="F19" s="196" t="s">
        <v>438</v>
      </c>
      <c r="G19" s="229"/>
      <c r="H19" s="396"/>
      <c r="I19" s="291" t="s">
        <v>1028</v>
      </c>
      <c r="J19" s="203"/>
      <c r="K19" s="203"/>
    </row>
    <row r="20" spans="1:11" s="26" customFormat="1" ht="16.5" customHeight="1">
      <c r="A20" s="382"/>
      <c r="B20" s="383"/>
      <c r="C20" s="254" t="s">
        <v>948</v>
      </c>
      <c r="D20" s="161"/>
      <c r="E20" s="375"/>
      <c r="F20" s="196" t="s">
        <v>119</v>
      </c>
      <c r="G20" s="229"/>
      <c r="H20" s="396"/>
      <c r="I20" s="291" t="s">
        <v>1029</v>
      </c>
      <c r="J20" s="203"/>
      <c r="K20" s="203"/>
    </row>
    <row r="21" spans="1:11" s="26" customFormat="1">
      <c r="A21" s="384"/>
      <c r="B21" s="385"/>
      <c r="C21" s="255"/>
      <c r="D21" s="161"/>
      <c r="E21" s="375"/>
      <c r="F21" s="252"/>
      <c r="G21" s="229"/>
      <c r="H21" s="396"/>
      <c r="I21" s="291" t="s">
        <v>1030</v>
      </c>
      <c r="J21" s="203"/>
      <c r="K21" s="203"/>
    </row>
    <row r="22" spans="1:11" s="26" customFormat="1">
      <c r="A22" s="359" t="s">
        <v>671</v>
      </c>
      <c r="B22" s="360"/>
      <c r="C22" s="256" t="s">
        <v>3</v>
      </c>
      <c r="D22" s="161"/>
      <c r="E22" s="375"/>
      <c r="F22" s="252"/>
      <c r="G22" s="229"/>
      <c r="H22" s="396"/>
      <c r="I22" s="291" t="s">
        <v>1031</v>
      </c>
      <c r="J22" s="203"/>
      <c r="K22" s="203"/>
    </row>
    <row r="23" spans="1:11" s="26" customFormat="1">
      <c r="A23" s="377"/>
      <c r="B23" s="378"/>
      <c r="C23" s="256" t="s">
        <v>920</v>
      </c>
      <c r="D23" s="161"/>
      <c r="E23" s="375"/>
      <c r="F23" s="252"/>
      <c r="G23" s="229"/>
      <c r="H23" s="396"/>
      <c r="I23" s="291" t="s">
        <v>1231</v>
      </c>
      <c r="J23" s="203"/>
      <c r="K23" s="203"/>
    </row>
    <row r="24" spans="1:11" s="26" customFormat="1">
      <c r="A24" s="359" t="s">
        <v>672</v>
      </c>
      <c r="B24" s="360"/>
      <c r="C24" s="256" t="s">
        <v>208</v>
      </c>
      <c r="D24" s="161"/>
      <c r="E24" s="376"/>
      <c r="F24" s="252"/>
      <c r="G24" s="229"/>
      <c r="H24" s="396"/>
      <c r="I24" s="291" t="s">
        <v>1232</v>
      </c>
      <c r="J24" s="203"/>
      <c r="K24" s="203"/>
    </row>
    <row r="25" spans="1:11" s="26" customFormat="1" ht="16.5" customHeight="1">
      <c r="A25" s="361"/>
      <c r="B25" s="362"/>
      <c r="C25" s="256" t="s">
        <v>162</v>
      </c>
      <c r="D25" s="161"/>
      <c r="E25" s="356" t="s">
        <v>673</v>
      </c>
      <c r="F25" s="196" t="s">
        <v>115</v>
      </c>
      <c r="G25" s="229"/>
      <c r="H25" s="229"/>
      <c r="I25" s="229"/>
      <c r="J25" s="203"/>
      <c r="K25" s="203"/>
    </row>
    <row r="26" spans="1:11" s="26" customFormat="1">
      <c r="A26" s="361"/>
      <c r="B26" s="362"/>
      <c r="C26" s="256" t="s">
        <v>426</v>
      </c>
      <c r="D26" s="161"/>
      <c r="E26" s="358"/>
      <c r="F26" s="196" t="s">
        <v>179</v>
      </c>
      <c r="G26" s="229"/>
      <c r="H26" s="229"/>
      <c r="I26" s="229"/>
      <c r="J26" s="203"/>
      <c r="K26" s="203"/>
    </row>
    <row r="27" spans="1:11" s="26" customFormat="1">
      <c r="A27" s="361"/>
      <c r="B27" s="362"/>
      <c r="C27" s="256" t="s">
        <v>427</v>
      </c>
      <c r="D27" s="161"/>
      <c r="E27" s="357"/>
      <c r="F27" s="196" t="s">
        <v>180</v>
      </c>
      <c r="G27" s="229"/>
      <c r="H27" s="229"/>
      <c r="I27" s="229"/>
    </row>
    <row r="28" spans="1:11" s="26" customFormat="1">
      <c r="A28" s="377"/>
      <c r="B28" s="378"/>
      <c r="C28" s="256" t="s">
        <v>119</v>
      </c>
      <c r="D28" s="161"/>
      <c r="E28" s="356" t="s">
        <v>674</v>
      </c>
      <c r="F28" s="196" t="s">
        <v>116</v>
      </c>
      <c r="G28" s="229"/>
      <c r="H28" s="229"/>
      <c r="I28" s="229"/>
    </row>
    <row r="29" spans="1:11" s="26" customFormat="1">
      <c r="A29" s="359" t="s">
        <v>185</v>
      </c>
      <c r="B29" s="360"/>
      <c r="C29" s="256" t="s">
        <v>833</v>
      </c>
      <c r="D29" s="161"/>
      <c r="E29" s="358"/>
      <c r="F29" s="196" t="s">
        <v>173</v>
      </c>
      <c r="G29" s="229"/>
      <c r="H29" s="229"/>
      <c r="I29" s="229"/>
    </row>
    <row r="30" spans="1:11" s="26" customFormat="1">
      <c r="A30" s="361"/>
      <c r="B30" s="362"/>
      <c r="C30" s="256" t="s">
        <v>834</v>
      </c>
      <c r="D30" s="161"/>
      <c r="E30" s="358"/>
      <c r="F30" s="196" t="s">
        <v>98</v>
      </c>
      <c r="G30" s="229"/>
      <c r="H30" s="229"/>
      <c r="I30" s="229"/>
    </row>
    <row r="31" spans="1:11" s="26" customFormat="1">
      <c r="A31" s="361"/>
      <c r="B31" s="362"/>
      <c r="C31" s="256" t="s">
        <v>835</v>
      </c>
      <c r="D31" s="161"/>
      <c r="E31" s="358"/>
      <c r="F31" s="196" t="s">
        <v>439</v>
      </c>
      <c r="G31" s="229"/>
      <c r="H31" s="229"/>
      <c r="I31" s="229"/>
    </row>
    <row r="32" spans="1:11" s="26" customFormat="1">
      <c r="A32" s="361"/>
      <c r="B32" s="362"/>
      <c r="C32" s="256" t="s">
        <v>836</v>
      </c>
      <c r="D32" s="161"/>
      <c r="E32" s="358"/>
      <c r="F32" s="196" t="s">
        <v>440</v>
      </c>
      <c r="G32" s="229"/>
      <c r="H32" s="229"/>
      <c r="I32" s="229"/>
    </row>
    <row r="33" spans="1:9" s="26" customFormat="1">
      <c r="A33" s="361"/>
      <c r="B33" s="362"/>
      <c r="C33" s="256" t="s">
        <v>837</v>
      </c>
      <c r="D33" s="161"/>
      <c r="E33" s="358"/>
      <c r="F33" s="196" t="s">
        <v>441</v>
      </c>
      <c r="G33" s="229"/>
      <c r="H33" s="229"/>
      <c r="I33" s="229"/>
    </row>
    <row r="34" spans="1:9" s="26" customFormat="1">
      <c r="A34" s="361"/>
      <c r="B34" s="362"/>
      <c r="C34" s="196" t="s">
        <v>838</v>
      </c>
      <c r="D34" s="161"/>
      <c r="E34" s="358"/>
      <c r="F34" s="196" t="s">
        <v>442</v>
      </c>
      <c r="G34" s="229"/>
      <c r="H34" s="229"/>
      <c r="I34" s="229"/>
    </row>
    <row r="35" spans="1:9" s="26" customFormat="1">
      <c r="A35" s="361"/>
      <c r="B35" s="362"/>
      <c r="C35" s="256" t="s">
        <v>839</v>
      </c>
      <c r="D35" s="161"/>
      <c r="E35" s="358"/>
      <c r="F35" s="196" t="s">
        <v>148</v>
      </c>
      <c r="G35" s="229"/>
      <c r="H35" s="229"/>
      <c r="I35" s="229"/>
    </row>
    <row r="36" spans="1:9" s="26" customFormat="1">
      <c r="A36" s="361"/>
      <c r="B36" s="362"/>
      <c r="C36" s="196" t="s">
        <v>840</v>
      </c>
      <c r="D36" s="161"/>
      <c r="E36" s="357"/>
      <c r="F36" s="196" t="s">
        <v>119</v>
      </c>
      <c r="G36" s="229"/>
      <c r="H36" s="229"/>
      <c r="I36" s="229"/>
    </row>
    <row r="37" spans="1:9" s="26" customFormat="1">
      <c r="A37" s="361"/>
      <c r="B37" s="362"/>
      <c r="C37" s="256" t="s">
        <v>841</v>
      </c>
      <c r="D37" s="161"/>
      <c r="E37" s="355" t="s">
        <v>675</v>
      </c>
      <c r="F37" s="196" t="s">
        <v>127</v>
      </c>
      <c r="G37" s="229"/>
      <c r="H37" s="229"/>
      <c r="I37" s="229"/>
    </row>
    <row r="38" spans="1:9" s="26" customFormat="1">
      <c r="A38" s="361"/>
      <c r="B38" s="362"/>
      <c r="C38" s="256" t="s">
        <v>842</v>
      </c>
      <c r="D38" s="161"/>
      <c r="E38" s="355"/>
      <c r="F38" s="196" t="s">
        <v>128</v>
      </c>
      <c r="G38" s="229"/>
      <c r="H38" s="229"/>
      <c r="I38" s="229"/>
    </row>
    <row r="39" spans="1:9" s="26" customFormat="1">
      <c r="A39" s="361"/>
      <c r="B39" s="362"/>
      <c r="C39" s="256" t="s">
        <v>843</v>
      </c>
      <c r="D39" s="161"/>
      <c r="E39" s="355"/>
      <c r="F39" s="196" t="s">
        <v>148</v>
      </c>
      <c r="G39" s="229"/>
      <c r="H39" s="229"/>
      <c r="I39" s="229"/>
    </row>
    <row r="40" spans="1:9" s="26" customFormat="1">
      <c r="A40" s="361"/>
      <c r="B40" s="362"/>
      <c r="C40" s="196" t="s">
        <v>844</v>
      </c>
      <c r="D40" s="161"/>
      <c r="E40" s="355"/>
      <c r="F40" s="196" t="s">
        <v>129</v>
      </c>
      <c r="G40" s="229"/>
      <c r="H40" s="229"/>
      <c r="I40" s="229"/>
    </row>
    <row r="41" spans="1:9" s="26" customFormat="1">
      <c r="A41" s="361"/>
      <c r="B41" s="362"/>
      <c r="C41" s="196" t="s">
        <v>845</v>
      </c>
      <c r="D41" s="161"/>
      <c r="E41" s="355"/>
      <c r="F41" s="196" t="s">
        <v>927</v>
      </c>
      <c r="G41" s="229"/>
      <c r="H41" s="229"/>
      <c r="I41" s="229"/>
    </row>
    <row r="42" spans="1:9" s="26" customFormat="1">
      <c r="A42" s="361"/>
      <c r="B42" s="362"/>
      <c r="C42" s="196" t="s">
        <v>846</v>
      </c>
      <c r="D42" s="161"/>
      <c r="E42" s="355"/>
      <c r="F42" s="196"/>
      <c r="G42" s="229"/>
      <c r="H42" s="229"/>
      <c r="I42" s="229"/>
    </row>
    <row r="43" spans="1:9" s="26" customFormat="1" ht="16.5" customHeight="1">
      <c r="A43" s="361"/>
      <c r="B43" s="362"/>
      <c r="C43" s="196" t="s">
        <v>847</v>
      </c>
      <c r="D43" s="161"/>
      <c r="E43" s="356" t="s">
        <v>680</v>
      </c>
      <c r="F43" s="196" t="s">
        <v>202</v>
      </c>
      <c r="G43" s="229"/>
      <c r="H43" s="229"/>
      <c r="I43" s="229"/>
    </row>
    <row r="44" spans="1:9" s="26" customFormat="1">
      <c r="A44" s="361"/>
      <c r="B44" s="362"/>
      <c r="C44" s="196" t="s">
        <v>848</v>
      </c>
      <c r="D44" s="161"/>
      <c r="E44" s="358"/>
      <c r="F44" s="196" t="s">
        <v>443</v>
      </c>
      <c r="G44" s="229"/>
      <c r="H44" s="229"/>
      <c r="I44" s="229"/>
    </row>
    <row r="45" spans="1:9" s="26" customFormat="1" ht="16.5" customHeight="1">
      <c r="A45" s="361"/>
      <c r="B45" s="362"/>
      <c r="C45" s="196" t="s">
        <v>849</v>
      </c>
      <c r="D45" s="161"/>
      <c r="E45" s="358"/>
      <c r="F45" s="196" t="s">
        <v>203</v>
      </c>
      <c r="G45" s="229"/>
      <c r="H45" s="229"/>
      <c r="I45" s="229"/>
    </row>
    <row r="46" spans="1:9" s="26" customFormat="1" ht="16.5" customHeight="1">
      <c r="A46" s="361"/>
      <c r="B46" s="362"/>
      <c r="C46" s="196" t="s">
        <v>850</v>
      </c>
      <c r="D46" s="161"/>
      <c r="E46" s="358"/>
      <c r="F46" s="253" t="s">
        <v>206</v>
      </c>
      <c r="G46" s="229"/>
      <c r="H46" s="229"/>
      <c r="I46" s="229"/>
    </row>
    <row r="47" spans="1:9" s="26" customFormat="1">
      <c r="A47" s="363" t="s">
        <v>676</v>
      </c>
      <c r="B47" s="364"/>
      <c r="C47" s="196" t="s">
        <v>58</v>
      </c>
      <c r="D47" s="161"/>
      <c r="E47" s="357"/>
      <c r="F47" s="162" t="s">
        <v>207</v>
      </c>
      <c r="G47" s="229"/>
      <c r="H47" s="229"/>
      <c r="I47" s="229"/>
    </row>
    <row r="48" spans="1:9" s="26" customFormat="1" ht="27" customHeight="1">
      <c r="A48" s="365"/>
      <c r="B48" s="366"/>
      <c r="C48" s="196" t="s">
        <v>1000</v>
      </c>
      <c r="D48" s="161"/>
      <c r="E48" s="356" t="s">
        <v>685</v>
      </c>
      <c r="F48" s="162" t="s">
        <v>59</v>
      </c>
      <c r="G48" s="229"/>
      <c r="H48" s="229"/>
      <c r="I48" s="229"/>
    </row>
    <row r="49" spans="1:9" s="26" customFormat="1" ht="24.75" customHeight="1">
      <c r="A49" s="345" t="s">
        <v>677</v>
      </c>
      <c r="B49" s="340"/>
      <c r="C49" s="196" t="s">
        <v>678</v>
      </c>
      <c r="D49" s="161"/>
      <c r="E49" s="358"/>
      <c r="F49" s="162" t="s">
        <v>99</v>
      </c>
      <c r="G49" s="229"/>
      <c r="H49" s="229"/>
      <c r="I49" s="229"/>
    </row>
    <row r="50" spans="1:9" s="26" customFormat="1" ht="24.75" customHeight="1">
      <c r="A50" s="346"/>
      <c r="B50" s="342"/>
      <c r="C50" s="196" t="s">
        <v>679</v>
      </c>
      <c r="D50" s="161"/>
      <c r="E50" s="358"/>
      <c r="F50" s="162" t="s">
        <v>444</v>
      </c>
      <c r="G50" s="229"/>
      <c r="H50" s="229"/>
      <c r="I50" s="229"/>
    </row>
    <row r="51" spans="1:9" s="26" customFormat="1" ht="16.5" customHeight="1">
      <c r="A51" s="346"/>
      <c r="B51" s="342"/>
      <c r="C51" s="196" t="s">
        <v>681</v>
      </c>
      <c r="D51" s="161"/>
      <c r="E51" s="358"/>
      <c r="F51" s="162" t="s">
        <v>117</v>
      </c>
      <c r="G51" s="229"/>
      <c r="H51" s="229"/>
      <c r="I51" s="229"/>
    </row>
    <row r="52" spans="1:9" s="26" customFormat="1" ht="27">
      <c r="A52" s="346"/>
      <c r="B52" s="342"/>
      <c r="C52" s="196" t="s">
        <v>682</v>
      </c>
      <c r="D52" s="161"/>
      <c r="E52" s="358"/>
      <c r="F52" s="196" t="s">
        <v>445</v>
      </c>
      <c r="G52" s="229"/>
      <c r="H52" s="229"/>
      <c r="I52" s="229"/>
    </row>
    <row r="53" spans="1:9" s="26" customFormat="1" ht="27">
      <c r="A53" s="346"/>
      <c r="B53" s="342"/>
      <c r="C53" s="196" t="s">
        <v>921</v>
      </c>
      <c r="D53" s="161"/>
      <c r="E53" s="358"/>
      <c r="F53" s="162"/>
      <c r="G53" s="229"/>
      <c r="H53" s="229"/>
      <c r="I53" s="229"/>
    </row>
    <row r="54" spans="1:9" s="26" customFormat="1" ht="27">
      <c r="A54" s="346"/>
      <c r="B54" s="342"/>
      <c r="C54" s="196" t="s">
        <v>922</v>
      </c>
      <c r="D54" s="161"/>
      <c r="E54" s="357"/>
      <c r="F54" s="196"/>
      <c r="G54" s="229"/>
      <c r="H54" s="229"/>
      <c r="I54" s="229"/>
    </row>
    <row r="55" spans="1:9" s="26" customFormat="1">
      <c r="A55" s="346"/>
      <c r="B55" s="342"/>
      <c r="C55" s="196" t="s">
        <v>923</v>
      </c>
      <c r="D55" s="161"/>
      <c r="E55" s="356" t="s">
        <v>686</v>
      </c>
      <c r="F55" s="196" t="s">
        <v>446</v>
      </c>
      <c r="G55" s="229"/>
      <c r="H55" s="229"/>
      <c r="I55" s="229"/>
    </row>
    <row r="56" spans="1:9" s="26" customFormat="1" ht="16.5" customHeight="1">
      <c r="A56" s="347"/>
      <c r="B56" s="344"/>
      <c r="C56" s="196" t="s">
        <v>683</v>
      </c>
      <c r="D56" s="161"/>
      <c r="E56" s="358"/>
      <c r="F56" s="196" t="s">
        <v>447</v>
      </c>
      <c r="G56" s="229"/>
      <c r="H56" s="229"/>
      <c r="I56" s="229"/>
    </row>
    <row r="57" spans="1:9" s="26" customFormat="1">
      <c r="A57" s="349" t="s">
        <v>423</v>
      </c>
      <c r="B57" s="350"/>
      <c r="C57" s="196" t="s">
        <v>684</v>
      </c>
      <c r="D57" s="161"/>
      <c r="E57" s="358"/>
      <c r="F57" s="196" t="s">
        <v>448</v>
      </c>
      <c r="G57" s="229"/>
      <c r="H57" s="229"/>
      <c r="I57" s="229"/>
    </row>
    <row r="58" spans="1:9" s="26" customFormat="1">
      <c r="A58" s="351"/>
      <c r="B58" s="352"/>
      <c r="C58" s="196" t="s">
        <v>8</v>
      </c>
      <c r="D58" s="161"/>
      <c r="E58" s="358"/>
      <c r="F58" s="196" t="s">
        <v>449</v>
      </c>
      <c r="G58" s="229"/>
      <c r="H58" s="229"/>
      <c r="I58" s="229"/>
    </row>
    <row r="59" spans="1:9" s="26" customFormat="1">
      <c r="A59" s="353"/>
      <c r="B59" s="354"/>
      <c r="C59" s="196" t="s">
        <v>7</v>
      </c>
      <c r="D59" s="161"/>
      <c r="E59" s="357"/>
      <c r="F59" s="196" t="s">
        <v>119</v>
      </c>
      <c r="G59" s="229"/>
      <c r="H59" s="229"/>
      <c r="I59" s="229"/>
    </row>
    <row r="60" spans="1:9" s="26" customFormat="1">
      <c r="A60" s="348" t="s">
        <v>154</v>
      </c>
      <c r="B60" s="348"/>
      <c r="C60" s="196" t="s">
        <v>424</v>
      </c>
      <c r="D60" s="161"/>
      <c r="E60" s="356" t="s">
        <v>687</v>
      </c>
      <c r="F60" s="196" t="s">
        <v>189</v>
      </c>
      <c r="G60" s="229"/>
      <c r="H60" s="229"/>
      <c r="I60" s="229"/>
    </row>
    <row r="61" spans="1:9" s="26" customFormat="1">
      <c r="A61" s="348"/>
      <c r="B61" s="348"/>
      <c r="C61" s="196" t="s">
        <v>155</v>
      </c>
      <c r="D61" s="161"/>
      <c r="E61" s="358"/>
      <c r="F61" s="196" t="s">
        <v>190</v>
      </c>
      <c r="G61" s="229"/>
      <c r="H61" s="229"/>
      <c r="I61" s="229"/>
    </row>
    <row r="62" spans="1:9" s="26" customFormat="1">
      <c r="A62" s="348"/>
      <c r="B62" s="348"/>
      <c r="C62" s="196" t="s">
        <v>156</v>
      </c>
      <c r="D62" s="161"/>
      <c r="E62" s="358"/>
      <c r="F62" s="196" t="s">
        <v>203</v>
      </c>
      <c r="G62" s="229"/>
      <c r="H62" s="229"/>
      <c r="I62" s="229"/>
    </row>
    <row r="63" spans="1:9" s="26" customFormat="1">
      <c r="A63" s="348"/>
      <c r="B63" s="348"/>
      <c r="C63" s="196" t="s">
        <v>157</v>
      </c>
      <c r="D63" s="161"/>
      <c r="E63" s="358"/>
      <c r="F63" s="196" t="s">
        <v>206</v>
      </c>
      <c r="G63" s="229"/>
      <c r="H63" s="229"/>
      <c r="I63" s="229"/>
    </row>
    <row r="64" spans="1:9" s="26" customFormat="1" ht="16.5" customHeight="1">
      <c r="A64" s="348"/>
      <c r="B64" s="348"/>
      <c r="C64" s="196" t="s">
        <v>158</v>
      </c>
      <c r="D64" s="161"/>
      <c r="E64" s="358"/>
      <c r="F64" s="196" t="s">
        <v>450</v>
      </c>
      <c r="G64" s="229"/>
      <c r="H64" s="229"/>
      <c r="I64" s="229"/>
    </row>
    <row r="65" spans="1:9" s="26" customFormat="1">
      <c r="A65" s="348"/>
      <c r="B65" s="348"/>
      <c r="C65" s="196" t="s">
        <v>428</v>
      </c>
      <c r="D65" s="161"/>
      <c r="E65" s="357"/>
      <c r="F65" s="253" t="s">
        <v>204</v>
      </c>
      <c r="G65" s="229"/>
      <c r="H65" s="229"/>
      <c r="I65" s="229"/>
    </row>
    <row r="66" spans="1:9" s="26" customFormat="1" ht="17.25" customHeight="1">
      <c r="A66" s="348"/>
      <c r="B66" s="348"/>
      <c r="C66" s="196" t="s">
        <v>429</v>
      </c>
      <c r="D66" s="161"/>
      <c r="E66" s="356" t="s">
        <v>688</v>
      </c>
      <c r="F66" s="196" t="s">
        <v>199</v>
      </c>
      <c r="G66" s="229"/>
      <c r="H66" s="229"/>
      <c r="I66" s="229"/>
    </row>
    <row r="67" spans="1:9" s="26" customFormat="1" ht="16.5" customHeight="1">
      <c r="A67" s="348"/>
      <c r="B67" s="348"/>
      <c r="C67" s="196" t="s">
        <v>159</v>
      </c>
      <c r="D67" s="161"/>
      <c r="E67" s="357"/>
      <c r="F67" s="162" t="s">
        <v>451</v>
      </c>
      <c r="G67" s="229"/>
      <c r="H67" s="229"/>
      <c r="I67" s="229"/>
    </row>
    <row r="68" spans="1:9" s="26" customFormat="1">
      <c r="A68" s="348"/>
      <c r="B68" s="348"/>
      <c r="C68" s="196" t="s">
        <v>430</v>
      </c>
      <c r="D68" s="161"/>
      <c r="E68" s="390" t="s">
        <v>689</v>
      </c>
      <c r="F68" s="257" t="s">
        <v>928</v>
      </c>
      <c r="G68" s="229"/>
      <c r="H68" s="229"/>
      <c r="I68" s="229"/>
    </row>
    <row r="69" spans="1:9" s="26" customFormat="1" ht="16.5" customHeight="1">
      <c r="A69" s="348"/>
      <c r="B69" s="348"/>
      <c r="C69" s="196" t="s">
        <v>119</v>
      </c>
      <c r="D69" s="161"/>
      <c r="E69" s="391"/>
      <c r="F69" s="257" t="s">
        <v>929</v>
      </c>
      <c r="G69" s="229"/>
      <c r="H69" s="229"/>
      <c r="I69" s="229"/>
    </row>
    <row r="70" spans="1:9" s="26" customFormat="1" ht="18" customHeight="1">
      <c r="A70" s="339" t="s">
        <v>160</v>
      </c>
      <c r="B70" s="340"/>
      <c r="C70" s="246" t="s">
        <v>139</v>
      </c>
      <c r="D70" s="161"/>
      <c r="E70" s="391"/>
      <c r="F70" s="257" t="s">
        <v>930</v>
      </c>
      <c r="G70" s="229"/>
      <c r="H70" s="229"/>
      <c r="I70" s="229"/>
    </row>
    <row r="71" spans="1:9" s="26" customFormat="1" ht="16.5" customHeight="1">
      <c r="A71" s="341"/>
      <c r="B71" s="342"/>
      <c r="C71" s="246" t="s">
        <v>140</v>
      </c>
      <c r="D71" s="161"/>
      <c r="E71" s="391"/>
      <c r="F71" s="257" t="s">
        <v>931</v>
      </c>
      <c r="G71" s="229"/>
      <c r="H71" s="229"/>
      <c r="I71" s="229"/>
    </row>
    <row r="72" spans="1:9" s="26" customFormat="1">
      <c r="A72" s="341"/>
      <c r="B72" s="342"/>
      <c r="C72" s="196" t="s">
        <v>141</v>
      </c>
      <c r="D72" s="161"/>
      <c r="E72" s="391"/>
      <c r="F72" s="257" t="s">
        <v>932</v>
      </c>
      <c r="G72" s="229"/>
      <c r="H72" s="229"/>
      <c r="I72" s="229"/>
    </row>
    <row r="73" spans="1:9" s="26" customFormat="1">
      <c r="A73" s="341"/>
      <c r="B73" s="342"/>
      <c r="C73" s="196" t="s">
        <v>142</v>
      </c>
      <c r="D73" s="161"/>
      <c r="E73" s="391"/>
      <c r="F73" s="167" t="s">
        <v>933</v>
      </c>
      <c r="G73" s="229"/>
      <c r="H73" s="229"/>
      <c r="I73" s="229"/>
    </row>
    <row r="74" spans="1:9" s="26" customFormat="1">
      <c r="A74" s="343"/>
      <c r="B74" s="344"/>
      <c r="C74" s="196" t="s">
        <v>57</v>
      </c>
      <c r="D74" s="161"/>
      <c r="E74" s="391"/>
      <c r="F74" s="162" t="s">
        <v>934</v>
      </c>
      <c r="G74" s="229"/>
      <c r="H74" s="229"/>
      <c r="I74" s="229"/>
    </row>
    <row r="75" spans="1:9" s="26" customFormat="1">
      <c r="A75" s="348" t="s">
        <v>161</v>
      </c>
      <c r="B75" s="348"/>
      <c r="C75" s="196" t="s">
        <v>431</v>
      </c>
      <c r="D75" s="161"/>
      <c r="E75" s="391"/>
      <c r="F75" s="162" t="s">
        <v>683</v>
      </c>
      <c r="G75" s="229"/>
      <c r="H75" s="229"/>
      <c r="I75" s="229"/>
    </row>
    <row r="76" spans="1:9" s="26" customFormat="1" ht="16.5" customHeight="1">
      <c r="A76" s="348"/>
      <c r="B76" s="348"/>
      <c r="C76" s="196" t="s">
        <v>162</v>
      </c>
      <c r="D76" s="161"/>
      <c r="E76" s="392"/>
      <c r="F76" s="253"/>
      <c r="G76" s="229"/>
      <c r="H76" s="229"/>
      <c r="I76" s="229"/>
    </row>
    <row r="77" spans="1:9" s="26" customFormat="1">
      <c r="A77" s="348"/>
      <c r="B77" s="348"/>
      <c r="C77" s="196" t="s">
        <v>432</v>
      </c>
      <c r="D77" s="161"/>
      <c r="E77" s="374" t="s">
        <v>692</v>
      </c>
      <c r="F77" s="258" t="s">
        <v>693</v>
      </c>
      <c r="G77" s="229"/>
      <c r="H77" s="229"/>
      <c r="I77" s="229"/>
    </row>
    <row r="78" spans="1:9" s="26" customFormat="1" ht="16.5" customHeight="1">
      <c r="A78" s="348"/>
      <c r="B78" s="348"/>
      <c r="C78" s="196" t="s">
        <v>433</v>
      </c>
      <c r="D78" s="161"/>
      <c r="E78" s="375"/>
      <c r="F78" s="253" t="s">
        <v>695</v>
      </c>
      <c r="G78" s="229"/>
      <c r="H78" s="229"/>
      <c r="I78" s="229"/>
    </row>
    <row r="79" spans="1:9" s="26" customFormat="1">
      <c r="A79" s="348"/>
      <c r="B79" s="348"/>
      <c r="C79" s="196" t="s">
        <v>119</v>
      </c>
      <c r="D79" s="161"/>
      <c r="E79" s="375"/>
      <c r="F79" s="253" t="s">
        <v>696</v>
      </c>
      <c r="G79" s="229"/>
      <c r="H79" s="229"/>
      <c r="I79" s="229"/>
    </row>
    <row r="80" spans="1:9" s="26" customFormat="1">
      <c r="A80" s="348" t="s">
        <v>690</v>
      </c>
      <c r="B80" s="348"/>
      <c r="C80" s="196" t="s">
        <v>205</v>
      </c>
      <c r="D80" s="161"/>
      <c r="E80" s="376"/>
      <c r="F80" s="253" t="s">
        <v>683</v>
      </c>
      <c r="G80" s="229"/>
      <c r="H80" s="229"/>
      <c r="I80" s="229"/>
    </row>
    <row r="81" spans="1:9" s="26" customFormat="1" ht="16.5" customHeight="1">
      <c r="A81" s="348"/>
      <c r="B81" s="348"/>
      <c r="C81" s="196" t="s">
        <v>434</v>
      </c>
      <c r="D81" s="161"/>
      <c r="E81" s="387" t="s">
        <v>697</v>
      </c>
      <c r="F81" s="253" t="s">
        <v>96</v>
      </c>
      <c r="G81" s="229"/>
      <c r="H81" s="229"/>
      <c r="I81" s="229"/>
    </row>
    <row r="82" spans="1:9" s="26" customFormat="1">
      <c r="A82" s="348"/>
      <c r="B82" s="348"/>
      <c r="C82" s="196" t="s">
        <v>435</v>
      </c>
      <c r="D82" s="161"/>
      <c r="E82" s="388"/>
      <c r="F82" s="162" t="s">
        <v>172</v>
      </c>
      <c r="G82" s="229"/>
      <c r="H82" s="229"/>
      <c r="I82" s="229"/>
    </row>
    <row r="83" spans="1:9" s="26" customFormat="1">
      <c r="A83" s="355" t="s">
        <v>691</v>
      </c>
      <c r="B83" s="355"/>
      <c r="C83" s="196" t="s">
        <v>114</v>
      </c>
      <c r="D83" s="161"/>
      <c r="E83" s="389"/>
      <c r="F83" s="162" t="s">
        <v>200</v>
      </c>
      <c r="G83" s="229"/>
      <c r="H83" s="229"/>
      <c r="I83" s="229"/>
    </row>
    <row r="84" spans="1:9" s="26" customFormat="1">
      <c r="A84" s="355"/>
      <c r="B84" s="355"/>
      <c r="C84" s="196" t="s">
        <v>101</v>
      </c>
      <c r="D84" s="161"/>
      <c r="E84" s="387" t="s">
        <v>191</v>
      </c>
      <c r="F84" s="253" t="s">
        <v>698</v>
      </c>
      <c r="G84" s="229"/>
      <c r="H84" s="229"/>
      <c r="I84" s="229"/>
    </row>
    <row r="85" spans="1:9" s="26" customFormat="1">
      <c r="A85" s="363" t="s">
        <v>694</v>
      </c>
      <c r="B85" s="364"/>
      <c r="C85" s="196" t="s">
        <v>181</v>
      </c>
      <c r="D85" s="161"/>
      <c r="E85" s="388"/>
      <c r="F85" s="162" t="s">
        <v>699</v>
      </c>
      <c r="G85" s="229"/>
      <c r="H85" s="229"/>
      <c r="I85" s="229"/>
    </row>
    <row r="86" spans="1:9" s="26" customFormat="1" ht="16.5" customHeight="1">
      <c r="A86" s="367"/>
      <c r="B86" s="368"/>
      <c r="C86" s="196" t="s">
        <v>182</v>
      </c>
      <c r="D86" s="161"/>
      <c r="E86" s="389"/>
      <c r="F86" s="162" t="s">
        <v>700</v>
      </c>
      <c r="G86" s="229"/>
      <c r="H86" s="229"/>
      <c r="I86" s="229"/>
    </row>
    <row r="87" spans="1:9" s="26" customFormat="1" ht="16.5" customHeight="1">
      <c r="A87" s="367"/>
      <c r="B87" s="368"/>
      <c r="C87" s="196" t="s">
        <v>183</v>
      </c>
      <c r="D87" s="161"/>
      <c r="E87" s="386" t="s">
        <v>716</v>
      </c>
      <c r="F87" s="162" t="s">
        <v>717</v>
      </c>
      <c r="G87" s="229"/>
      <c r="H87" s="229"/>
      <c r="I87" s="229"/>
    </row>
    <row r="88" spans="1:9" s="26" customFormat="1" ht="16.5" customHeight="1">
      <c r="A88" s="367"/>
      <c r="B88" s="368"/>
      <c r="C88" s="253" t="s">
        <v>119</v>
      </c>
      <c r="D88" s="161"/>
      <c r="E88" s="386"/>
      <c r="F88" s="162" t="s">
        <v>808</v>
      </c>
      <c r="G88" s="229"/>
      <c r="H88" s="229"/>
      <c r="I88" s="229"/>
    </row>
    <row r="89" spans="1:9" s="26" customFormat="1">
      <c r="A89" s="365"/>
      <c r="B89" s="366"/>
      <c r="C89" s="253" t="s">
        <v>184</v>
      </c>
      <c r="D89" s="161"/>
      <c r="E89" s="386"/>
      <c r="F89" s="162" t="s">
        <v>1084</v>
      </c>
      <c r="G89" s="229"/>
      <c r="H89" s="229"/>
      <c r="I89" s="229"/>
    </row>
    <row r="90" spans="1:9" s="26" customFormat="1">
      <c r="A90" s="363" t="s">
        <v>788</v>
      </c>
      <c r="B90" s="364"/>
      <c r="C90" s="259" t="s">
        <v>789</v>
      </c>
      <c r="D90" s="161"/>
      <c r="E90" s="386"/>
      <c r="F90" s="162" t="s">
        <v>719</v>
      </c>
      <c r="G90" s="229"/>
      <c r="H90" s="229"/>
      <c r="I90" s="229"/>
    </row>
    <row r="91" spans="1:9" s="26" customFormat="1" ht="16.5" customHeight="1">
      <c r="A91" s="365"/>
      <c r="B91" s="366"/>
      <c r="C91" s="196" t="s">
        <v>790</v>
      </c>
      <c r="D91" s="161"/>
      <c r="E91" s="229"/>
      <c r="F91" s="229"/>
      <c r="G91" s="229"/>
      <c r="H91" s="229"/>
      <c r="I91" s="229"/>
    </row>
    <row r="92" spans="1:9" s="26" customFormat="1">
      <c r="A92" s="355" t="s">
        <v>718</v>
      </c>
      <c r="B92" s="355"/>
      <c r="C92" s="162" t="s">
        <v>1083</v>
      </c>
      <c r="D92" s="161"/>
      <c r="E92" s="229"/>
      <c r="F92" s="229"/>
      <c r="G92" s="229"/>
      <c r="H92" s="229"/>
      <c r="I92" s="229"/>
    </row>
    <row r="93" spans="1:9" s="26" customFormat="1">
      <c r="A93" s="355"/>
      <c r="B93" s="355"/>
      <c r="C93" s="260"/>
      <c r="D93" s="161"/>
      <c r="E93" s="229"/>
      <c r="F93" s="229"/>
      <c r="G93" s="229"/>
      <c r="H93" s="229"/>
      <c r="I93" s="229"/>
    </row>
    <row r="94" spans="1:9" s="26" customFormat="1">
      <c r="A94" s="355"/>
      <c r="B94" s="355"/>
      <c r="C94" s="162"/>
      <c r="D94" s="161"/>
      <c r="E94" s="229"/>
      <c r="F94" s="229"/>
      <c r="G94" s="229"/>
      <c r="H94" s="229"/>
      <c r="I94" s="229"/>
    </row>
    <row r="95" spans="1:9" s="26" customFormat="1" ht="16.5" customHeight="1">
      <c r="A95" s="229"/>
      <c r="B95" s="229"/>
      <c r="C95" s="229"/>
      <c r="D95" s="161"/>
      <c r="E95" s="229"/>
      <c r="F95" s="229"/>
      <c r="G95" s="229"/>
      <c r="H95" s="229"/>
      <c r="I95" s="229"/>
    </row>
    <row r="96" spans="1:9" s="26" customFormat="1">
      <c r="A96" s="229"/>
      <c r="B96" s="229"/>
      <c r="C96" s="229"/>
      <c r="D96" s="261"/>
      <c r="E96" s="229"/>
      <c r="F96" s="229"/>
      <c r="G96" s="229"/>
      <c r="H96" s="229"/>
      <c r="I96" s="229"/>
    </row>
    <row r="97" spans="1:9" s="26" customFormat="1">
      <c r="A97" s="229"/>
      <c r="B97" s="229"/>
      <c r="C97" s="229"/>
      <c r="D97" s="261"/>
      <c r="E97" s="229"/>
      <c r="F97" s="229"/>
      <c r="G97" s="229"/>
      <c r="H97" s="229"/>
      <c r="I97" s="229"/>
    </row>
    <row r="98" spans="1:9" s="26" customFormat="1">
      <c r="A98"/>
      <c r="B98"/>
      <c r="C98"/>
      <c r="D98" s="14"/>
      <c r="E98"/>
      <c r="F98"/>
    </row>
    <row r="99" spans="1:9" s="26" customFormat="1">
      <c r="A99"/>
      <c r="B99"/>
      <c r="C99"/>
      <c r="D99" s="14"/>
      <c r="E99"/>
      <c r="F99"/>
    </row>
    <row r="100" spans="1:9" s="26" customFormat="1">
      <c r="A100"/>
      <c r="B100"/>
      <c r="C100"/>
      <c r="D100" s="14"/>
      <c r="E100"/>
      <c r="F100"/>
    </row>
    <row r="101" spans="1:9" s="26" customFormat="1" ht="18" customHeight="1">
      <c r="A101"/>
      <c r="B101"/>
      <c r="C101"/>
      <c r="D101" s="14"/>
      <c r="E101"/>
      <c r="F101"/>
      <c r="H101"/>
      <c r="I101"/>
    </row>
    <row r="102" spans="1:9" s="26" customFormat="1" ht="16.5" customHeight="1">
      <c r="A102"/>
      <c r="B102"/>
      <c r="C102"/>
      <c r="D102" s="14"/>
      <c r="E102"/>
      <c r="F102"/>
      <c r="H102"/>
      <c r="I102"/>
    </row>
    <row r="103" spans="1:9" s="26" customFormat="1" ht="16.5" customHeight="1">
      <c r="A103"/>
      <c r="B103"/>
      <c r="C103"/>
      <c r="D103" s="14"/>
      <c r="E103"/>
      <c r="F103"/>
      <c r="H103"/>
      <c r="I103"/>
    </row>
    <row r="104" spans="1:9" s="26" customFormat="1" ht="16.5" customHeight="1">
      <c r="A104"/>
      <c r="B104"/>
      <c r="C104"/>
      <c r="D104" s="14"/>
      <c r="E104"/>
      <c r="F104"/>
      <c r="H104"/>
      <c r="I104"/>
    </row>
    <row r="105" spans="1:9" ht="16.5" customHeight="1">
      <c r="D105" s="41"/>
    </row>
    <row r="106" spans="1:9">
      <c r="D106" s="42"/>
    </row>
    <row r="107" spans="1:9">
      <c r="D107" s="26"/>
    </row>
    <row r="108" spans="1:9" ht="16.5" customHeight="1">
      <c r="D108" s="26"/>
    </row>
    <row r="109" spans="1:9">
      <c r="D109" s="26"/>
    </row>
    <row r="110" spans="1:9">
      <c r="D110" s="26"/>
    </row>
    <row r="111" spans="1:9">
      <c r="D111" s="26"/>
    </row>
    <row r="112" spans="1:9">
      <c r="D112" s="26"/>
    </row>
    <row r="113" spans="4:4">
      <c r="D113" s="26"/>
    </row>
    <row r="114" spans="4:4">
      <c r="D114" s="26"/>
    </row>
    <row r="1048576" spans="9:9">
      <c r="I1048576" s="292"/>
    </row>
  </sheetData>
  <mergeCells count="42">
    <mergeCell ref="H4:H5"/>
    <mergeCell ref="H9:H11"/>
    <mergeCell ref="E48:E54"/>
    <mergeCell ref="E43:E47"/>
    <mergeCell ref="E87:E90"/>
    <mergeCell ref="E84:E86"/>
    <mergeCell ref="E81:E83"/>
    <mergeCell ref="E77:E80"/>
    <mergeCell ref="E68:E76"/>
    <mergeCell ref="H6:H8"/>
    <mergeCell ref="H12:H15"/>
    <mergeCell ref="H16:H24"/>
    <mergeCell ref="A1:E1"/>
    <mergeCell ref="A3:B3"/>
    <mergeCell ref="E4:E8"/>
    <mergeCell ref="E9:E24"/>
    <mergeCell ref="A22:B23"/>
    <mergeCell ref="A24:B28"/>
    <mergeCell ref="A7:B10"/>
    <mergeCell ref="A4:B6"/>
    <mergeCell ref="A11:B13"/>
    <mergeCell ref="A14:B15"/>
    <mergeCell ref="A16:B18"/>
    <mergeCell ref="A19:B21"/>
    <mergeCell ref="E28:E36"/>
    <mergeCell ref="E25:E27"/>
    <mergeCell ref="A92:B94"/>
    <mergeCell ref="A83:B84"/>
    <mergeCell ref="A85:B89"/>
    <mergeCell ref="A80:B82"/>
    <mergeCell ref="A75:B79"/>
    <mergeCell ref="A90:B91"/>
    <mergeCell ref="A70:B74"/>
    <mergeCell ref="A49:B56"/>
    <mergeCell ref="A60:B69"/>
    <mergeCell ref="A57:B59"/>
    <mergeCell ref="E37:E42"/>
    <mergeCell ref="E66:E67"/>
    <mergeCell ref="E60:E65"/>
    <mergeCell ref="E55:E59"/>
    <mergeCell ref="A29:B46"/>
    <mergeCell ref="A47:B4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501"/>
  <sheetViews>
    <sheetView tabSelected="1" view="pageBreakPreview" zoomScaleNormal="100" zoomScaleSheetLayoutView="100" workbookViewId="0">
      <selection sqref="A1:F1"/>
    </sheetView>
  </sheetViews>
  <sheetFormatPr defaultColWidth="9" defaultRowHeight="16.5" customHeight="1"/>
  <cols>
    <col min="1" max="1" width="5.625" style="68" customWidth="1"/>
    <col min="2" max="2" width="11.25" style="68" bestFit="1" customWidth="1"/>
    <col min="3" max="3" width="25.625" style="68" customWidth="1"/>
    <col min="4" max="4" width="7.125" style="68" customWidth="1"/>
    <col min="5" max="5" width="15.625" style="68" customWidth="1"/>
    <col min="6" max="6" width="52.375" style="68" customWidth="1"/>
    <col min="7" max="7" width="3.25" style="68" customWidth="1"/>
    <col min="8" max="8" width="9.375" style="68" customWidth="1"/>
    <col min="9" max="10" width="9" style="68"/>
    <col min="11" max="11" width="9" style="68" customWidth="1"/>
    <col min="12" max="16384" width="9" style="68"/>
  </cols>
  <sheetData>
    <row r="1" spans="1:12" ht="24.95" customHeight="1">
      <c r="A1" s="522" t="s">
        <v>453</v>
      </c>
      <c r="B1" s="522"/>
      <c r="C1" s="522"/>
      <c r="D1" s="522"/>
      <c r="E1" s="522"/>
      <c r="F1" s="522"/>
      <c r="G1" s="266"/>
      <c r="H1" s="266"/>
      <c r="I1" s="266"/>
      <c r="J1" s="266"/>
      <c r="K1" s="266"/>
      <c r="L1" s="266"/>
    </row>
    <row r="2" spans="1:12" ht="16.5" customHeight="1">
      <c r="A2" s="523" t="s">
        <v>891</v>
      </c>
      <c r="B2" s="523"/>
      <c r="C2" s="523"/>
      <c r="D2" s="523"/>
      <c r="E2" s="523"/>
      <c r="F2" s="523"/>
      <c r="G2" s="266"/>
      <c r="H2" s="266"/>
      <c r="I2" s="266"/>
      <c r="J2" s="266"/>
      <c r="K2" s="266"/>
      <c r="L2" s="266"/>
    </row>
    <row r="3" spans="1:12" ht="16.5" customHeight="1">
      <c r="A3" s="398" t="s">
        <v>454</v>
      </c>
      <c r="B3" s="398"/>
      <c r="C3" s="398"/>
      <c r="D3" s="398"/>
      <c r="E3" s="398"/>
      <c r="F3" s="398"/>
      <c r="G3" s="266"/>
      <c r="H3" s="266"/>
      <c r="I3" s="266"/>
      <c r="J3" s="266"/>
      <c r="K3" s="266"/>
      <c r="L3" s="266"/>
    </row>
    <row r="4" spans="1:12" s="201" customFormat="1" ht="16.5" customHeight="1">
      <c r="A4" s="398" t="s">
        <v>852</v>
      </c>
      <c r="B4" s="398"/>
      <c r="C4" s="398"/>
      <c r="D4" s="398"/>
      <c r="E4" s="398"/>
      <c r="F4" s="398"/>
      <c r="G4" s="229"/>
      <c r="H4" s="229"/>
      <c r="I4" s="229"/>
      <c r="J4" s="229"/>
      <c r="K4" s="229"/>
      <c r="L4" s="229"/>
    </row>
    <row r="5" spans="1:12" s="26" customFormat="1" ht="16.5" customHeight="1">
      <c r="A5" s="397" t="s">
        <v>461</v>
      </c>
      <c r="B5" s="397"/>
      <c r="C5" s="397"/>
      <c r="D5" s="397"/>
      <c r="E5" s="397"/>
      <c r="F5" s="397"/>
      <c r="G5" s="229"/>
      <c r="H5" s="229"/>
      <c r="I5" s="229"/>
      <c r="J5" s="229"/>
      <c r="K5" s="229"/>
      <c r="L5" s="229"/>
    </row>
    <row r="6" spans="1:12" s="26" customFormat="1" ht="16.5" customHeight="1">
      <c r="A6" s="397" t="s">
        <v>462</v>
      </c>
      <c r="B6" s="397"/>
      <c r="C6" s="397"/>
      <c r="D6" s="397"/>
      <c r="E6" s="397"/>
      <c r="F6" s="397"/>
      <c r="G6" s="229"/>
      <c r="H6" s="229"/>
      <c r="I6" s="229"/>
      <c r="J6" s="229"/>
      <c r="K6" s="229"/>
      <c r="L6" s="229"/>
    </row>
    <row r="7" spans="1:12" s="26" customFormat="1" ht="16.5" customHeight="1">
      <c r="A7" s="397" t="s">
        <v>743</v>
      </c>
      <c r="B7" s="397"/>
      <c r="C7" s="397"/>
      <c r="D7" s="397"/>
      <c r="E7" s="397"/>
      <c r="F7" s="397"/>
      <c r="G7" s="229"/>
      <c r="H7" s="229"/>
      <c r="I7" s="229"/>
      <c r="J7" s="229"/>
      <c r="K7" s="229"/>
      <c r="L7" s="229"/>
    </row>
    <row r="8" spans="1:12" s="26" customFormat="1" ht="16.5" customHeight="1">
      <c r="A8" s="397" t="s">
        <v>463</v>
      </c>
      <c r="B8" s="397"/>
      <c r="C8" s="397"/>
      <c r="D8" s="397"/>
      <c r="E8" s="397"/>
      <c r="F8" s="397"/>
      <c r="G8" s="229"/>
      <c r="H8" s="229"/>
      <c r="I8" s="229"/>
      <c r="J8" s="229"/>
      <c r="K8" s="229"/>
      <c r="L8" s="229"/>
    </row>
    <row r="9" spans="1:12" s="26" customFormat="1" ht="16.5" customHeight="1">
      <c r="A9" s="397" t="s">
        <v>956</v>
      </c>
      <c r="B9" s="397"/>
      <c r="C9" s="397"/>
      <c r="D9" s="397"/>
      <c r="E9" s="397"/>
      <c r="F9" s="397"/>
      <c r="G9" s="229"/>
      <c r="H9" s="229"/>
      <c r="I9" s="229"/>
      <c r="J9" s="229"/>
      <c r="K9" s="229"/>
      <c r="L9" s="229"/>
    </row>
    <row r="10" spans="1:12" s="26" customFormat="1" ht="16.5" customHeight="1">
      <c r="A10" s="398" t="s">
        <v>464</v>
      </c>
      <c r="B10" s="398"/>
      <c r="C10" s="398"/>
      <c r="D10" s="398"/>
      <c r="E10" s="398"/>
      <c r="F10" s="398"/>
      <c r="G10" s="229"/>
      <c r="H10" s="229"/>
      <c r="I10" s="229"/>
      <c r="J10" s="229"/>
      <c r="K10" s="229"/>
      <c r="L10" s="229"/>
    </row>
    <row r="11" spans="1:12" s="26" customFormat="1" ht="16.5" customHeight="1">
      <c r="A11" s="398" t="s">
        <v>957</v>
      </c>
      <c r="B11" s="398"/>
      <c r="C11" s="398"/>
      <c r="D11" s="398"/>
      <c r="E11" s="398"/>
      <c r="F11" s="398"/>
      <c r="G11" s="229"/>
      <c r="H11" s="229"/>
      <c r="I11" s="229"/>
      <c r="J11" s="229"/>
      <c r="K11" s="229"/>
      <c r="L11" s="229"/>
    </row>
    <row r="12" spans="1:12" s="26" customFormat="1" ht="16.5" customHeight="1">
      <c r="A12" s="397" t="s">
        <v>958</v>
      </c>
      <c r="B12" s="397"/>
      <c r="C12" s="397"/>
      <c r="D12" s="397"/>
      <c r="E12" s="397"/>
      <c r="F12" s="397"/>
      <c r="G12" s="229"/>
      <c r="H12" s="229"/>
      <c r="I12" s="229"/>
      <c r="J12" s="229"/>
      <c r="K12" s="229"/>
      <c r="L12" s="229"/>
    </row>
    <row r="13" spans="1:12" s="26" customFormat="1" ht="16.5" customHeight="1">
      <c r="A13" s="397" t="s">
        <v>959</v>
      </c>
      <c r="B13" s="397"/>
      <c r="C13" s="397"/>
      <c r="D13" s="397"/>
      <c r="E13" s="397"/>
      <c r="F13" s="397"/>
      <c r="G13" s="229"/>
      <c r="H13" s="229"/>
      <c r="I13" s="229"/>
      <c r="J13" s="229"/>
      <c r="K13" s="229"/>
      <c r="L13" s="229"/>
    </row>
    <row r="14" spans="1:12" s="26" customFormat="1" ht="16.5" customHeight="1">
      <c r="A14" s="397" t="s">
        <v>960</v>
      </c>
      <c r="B14" s="397"/>
      <c r="C14" s="397"/>
      <c r="D14" s="397"/>
      <c r="E14" s="397"/>
      <c r="F14" s="397"/>
      <c r="G14" s="229"/>
      <c r="H14" s="229"/>
      <c r="I14" s="229"/>
      <c r="J14" s="229"/>
      <c r="K14" s="229"/>
      <c r="L14" s="229"/>
    </row>
    <row r="15" spans="1:12" s="26" customFormat="1" ht="16.5" customHeight="1">
      <c r="A15" s="419" t="s">
        <v>1226</v>
      </c>
      <c r="B15" s="521"/>
      <c r="C15" s="521"/>
      <c r="D15" s="521"/>
      <c r="E15" s="521"/>
      <c r="F15" s="521"/>
      <c r="G15" s="229"/>
      <c r="H15" s="229"/>
      <c r="I15" s="229"/>
      <c r="J15" s="229"/>
      <c r="K15" s="229"/>
      <c r="L15" s="229"/>
    </row>
    <row r="16" spans="1:12" ht="16.5" customHeight="1">
      <c r="A16" s="397" t="s">
        <v>455</v>
      </c>
      <c r="B16" s="397"/>
      <c r="C16" s="397"/>
      <c r="D16" s="397"/>
      <c r="E16" s="397"/>
      <c r="F16" s="397"/>
      <c r="G16" s="266"/>
      <c r="H16" s="266"/>
      <c r="I16" s="266"/>
      <c r="J16" s="266"/>
      <c r="K16" s="266"/>
      <c r="L16" s="266"/>
    </row>
    <row r="17" spans="1:12" ht="16.5" customHeight="1">
      <c r="A17" s="397" t="s">
        <v>961</v>
      </c>
      <c r="B17" s="397"/>
      <c r="C17" s="397"/>
      <c r="D17" s="397"/>
      <c r="E17" s="397"/>
      <c r="F17" s="397"/>
      <c r="G17" s="266"/>
      <c r="H17" s="266"/>
      <c r="I17" s="266"/>
      <c r="J17" s="266"/>
      <c r="K17" s="266"/>
      <c r="L17" s="266"/>
    </row>
    <row r="18" spans="1:12" ht="16.5" customHeight="1">
      <c r="A18" s="397" t="s">
        <v>456</v>
      </c>
      <c r="B18" s="397"/>
      <c r="C18" s="397"/>
      <c r="D18" s="397"/>
      <c r="E18" s="397"/>
      <c r="F18" s="397"/>
      <c r="G18" s="266"/>
      <c r="H18" s="266"/>
      <c r="I18" s="266"/>
      <c r="J18" s="266"/>
      <c r="K18" s="266"/>
      <c r="L18" s="266"/>
    </row>
    <row r="19" spans="1:12" ht="16.5" customHeight="1">
      <c r="A19" s="397" t="s">
        <v>950</v>
      </c>
      <c r="B19" s="397"/>
      <c r="C19" s="397"/>
      <c r="D19" s="397"/>
      <c r="E19" s="397"/>
      <c r="F19" s="397"/>
      <c r="G19" s="266"/>
      <c r="H19" s="266"/>
      <c r="I19" s="266"/>
      <c r="J19" s="266"/>
      <c r="K19" s="266"/>
      <c r="L19" s="266"/>
    </row>
    <row r="20" spans="1:12" ht="16.5" customHeight="1">
      <c r="A20" s="397" t="s">
        <v>457</v>
      </c>
      <c r="B20" s="397"/>
      <c r="C20" s="397"/>
      <c r="D20" s="397"/>
      <c r="E20" s="397"/>
      <c r="F20" s="397"/>
      <c r="G20" s="266"/>
      <c r="H20" s="266"/>
      <c r="I20" s="266"/>
      <c r="J20" s="266"/>
      <c r="K20" s="266"/>
      <c r="L20" s="266"/>
    </row>
    <row r="21" spans="1:12" ht="16.5" customHeight="1">
      <c r="A21" s="397" t="s">
        <v>458</v>
      </c>
      <c r="B21" s="397"/>
      <c r="C21" s="397"/>
      <c r="D21" s="397"/>
      <c r="E21" s="397"/>
      <c r="F21" s="397"/>
      <c r="G21" s="266"/>
      <c r="H21" s="266"/>
      <c r="I21" s="266"/>
      <c r="J21" s="266"/>
      <c r="K21" s="266"/>
      <c r="L21" s="266"/>
    </row>
    <row r="22" spans="1:12" ht="16.5" customHeight="1">
      <c r="A22" s="397" t="s">
        <v>811</v>
      </c>
      <c r="B22" s="397"/>
      <c r="C22" s="397"/>
      <c r="D22" s="397"/>
      <c r="E22" s="397"/>
      <c r="F22" s="397"/>
      <c r="G22" s="266"/>
      <c r="H22" s="266"/>
      <c r="I22" s="266"/>
      <c r="J22" s="266"/>
      <c r="K22" s="266"/>
      <c r="L22" s="266"/>
    </row>
    <row r="23" spans="1:12" ht="16.5" customHeight="1">
      <c r="A23" s="301"/>
      <c r="B23" s="302"/>
      <c r="C23" s="302"/>
      <c r="D23" s="302"/>
      <c r="E23" s="302"/>
      <c r="F23" s="302"/>
      <c r="G23" s="266"/>
      <c r="H23" s="266"/>
      <c r="I23" s="266"/>
      <c r="J23" s="266"/>
      <c r="K23" s="266"/>
      <c r="L23" s="266"/>
    </row>
    <row r="24" spans="1:12" ht="16.5" customHeight="1">
      <c r="A24" s="436" t="s">
        <v>459</v>
      </c>
      <c r="B24" s="436"/>
      <c r="C24" s="436"/>
      <c r="D24" s="436"/>
      <c r="E24" s="436"/>
      <c r="F24" s="436"/>
      <c r="G24" s="266"/>
      <c r="H24" s="266"/>
      <c r="I24" s="266"/>
      <c r="J24" s="266"/>
      <c r="K24" s="266"/>
      <c r="L24" s="266"/>
    </row>
    <row r="25" spans="1:12" ht="16.5" customHeight="1">
      <c r="A25" s="397" t="s">
        <v>962</v>
      </c>
      <c r="B25" s="397"/>
      <c r="C25" s="397"/>
      <c r="D25" s="397"/>
      <c r="E25" s="397"/>
      <c r="F25" s="397"/>
      <c r="G25" s="266"/>
      <c r="H25" s="266"/>
      <c r="I25" s="266"/>
      <c r="J25" s="266"/>
      <c r="K25" s="266"/>
      <c r="L25" s="266"/>
    </row>
    <row r="26" spans="1:12" ht="16.5" customHeight="1">
      <c r="A26" s="397" t="s">
        <v>963</v>
      </c>
      <c r="B26" s="397"/>
      <c r="C26" s="397"/>
      <c r="D26" s="397"/>
      <c r="E26" s="397"/>
      <c r="F26" s="397"/>
      <c r="G26" s="266"/>
      <c r="H26" s="266"/>
      <c r="I26" s="266"/>
      <c r="J26" s="266"/>
      <c r="K26" s="266"/>
      <c r="L26" s="266"/>
    </row>
    <row r="27" spans="1:12" ht="16.5" customHeight="1">
      <c r="A27" s="397" t="s">
        <v>964</v>
      </c>
      <c r="B27" s="397"/>
      <c r="C27" s="397"/>
      <c r="D27" s="397"/>
      <c r="E27" s="397"/>
      <c r="F27" s="397"/>
      <c r="G27" s="266"/>
      <c r="H27" s="266"/>
      <c r="I27" s="266"/>
      <c r="J27" s="266"/>
      <c r="K27" s="266"/>
      <c r="L27" s="266"/>
    </row>
    <row r="28" spans="1:12" ht="16.5" customHeight="1">
      <c r="A28" s="397" t="s">
        <v>965</v>
      </c>
      <c r="B28" s="397"/>
      <c r="C28" s="397"/>
      <c r="D28" s="397"/>
      <c r="E28" s="397"/>
      <c r="F28" s="397"/>
      <c r="G28" s="266"/>
      <c r="H28" s="266"/>
      <c r="I28" s="266"/>
      <c r="J28" s="266"/>
      <c r="K28" s="266"/>
      <c r="L28" s="266"/>
    </row>
    <row r="29" spans="1:12" ht="16.5" customHeight="1">
      <c r="A29" s="397" t="s">
        <v>966</v>
      </c>
      <c r="B29" s="397"/>
      <c r="C29" s="397"/>
      <c r="D29" s="397"/>
      <c r="E29" s="397"/>
      <c r="F29" s="397"/>
      <c r="G29" s="266"/>
      <c r="H29" s="266"/>
      <c r="I29" s="266"/>
      <c r="J29" s="266"/>
      <c r="K29" s="266"/>
      <c r="L29" s="266"/>
    </row>
    <row r="30" spans="1:12" ht="16.5" customHeight="1">
      <c r="A30" s="397" t="s">
        <v>967</v>
      </c>
      <c r="B30" s="397"/>
      <c r="C30" s="397"/>
      <c r="D30" s="397"/>
      <c r="E30" s="397"/>
      <c r="F30" s="397"/>
      <c r="G30" s="266"/>
      <c r="H30" s="266"/>
      <c r="I30" s="266"/>
      <c r="J30" s="266"/>
      <c r="K30" s="266"/>
      <c r="L30" s="266"/>
    </row>
    <row r="31" spans="1:12" ht="16.5" customHeight="1">
      <c r="A31" s="397" t="s">
        <v>968</v>
      </c>
      <c r="B31" s="397"/>
      <c r="C31" s="397"/>
      <c r="D31" s="397"/>
      <c r="E31" s="397"/>
      <c r="F31" s="397"/>
      <c r="G31" s="266"/>
      <c r="H31" s="266"/>
      <c r="I31" s="266"/>
      <c r="J31" s="266"/>
      <c r="K31" s="266"/>
      <c r="L31" s="266"/>
    </row>
    <row r="32" spans="1:12" ht="16.5" customHeight="1">
      <c r="A32" s="397" t="s">
        <v>969</v>
      </c>
      <c r="B32" s="397"/>
      <c r="C32" s="397"/>
      <c r="D32" s="397"/>
      <c r="E32" s="397"/>
      <c r="F32" s="397"/>
      <c r="G32" s="266"/>
      <c r="H32" s="262"/>
      <c r="I32" s="266"/>
      <c r="J32" s="266"/>
      <c r="K32" s="266"/>
      <c r="L32" s="266"/>
    </row>
    <row r="33" spans="1:12" ht="16.5" customHeight="1">
      <c r="A33" s="437" t="s">
        <v>970</v>
      </c>
      <c r="B33" s="437"/>
      <c r="C33" s="437"/>
      <c r="D33" s="437"/>
      <c r="E33" s="437"/>
      <c r="F33" s="437"/>
      <c r="G33" s="266"/>
      <c r="H33" s="262"/>
      <c r="I33" s="266"/>
      <c r="J33" s="266"/>
      <c r="K33" s="266"/>
      <c r="L33" s="266"/>
    </row>
    <row r="34" spans="1:12" ht="24.95" customHeight="1">
      <c r="A34" s="302"/>
      <c r="B34" s="302"/>
      <c r="C34" s="302"/>
      <c r="D34" s="302"/>
      <c r="E34" s="302"/>
      <c r="F34" s="302"/>
      <c r="G34" s="266"/>
      <c r="H34" s="262"/>
      <c r="I34" s="266"/>
      <c r="J34" s="266"/>
      <c r="K34" s="266"/>
      <c r="L34" s="266"/>
    </row>
    <row r="35" spans="1:12" ht="16.5" customHeight="1">
      <c r="A35" s="303" t="s">
        <v>460</v>
      </c>
      <c r="B35" s="303"/>
      <c r="C35" s="304"/>
      <c r="D35" s="304"/>
      <c r="E35" s="304"/>
      <c r="F35" s="304"/>
      <c r="G35" s="266"/>
      <c r="H35" s="266"/>
      <c r="I35" s="266"/>
      <c r="J35" s="266"/>
      <c r="K35" s="266"/>
      <c r="L35" s="266"/>
    </row>
    <row r="36" spans="1:12" ht="16.5" customHeight="1">
      <c r="A36" s="305"/>
      <c r="B36" s="305"/>
      <c r="C36" s="305"/>
      <c r="D36" s="305"/>
      <c r="E36" s="305"/>
      <c r="F36" s="305"/>
      <c r="G36" s="266"/>
      <c r="H36" s="266"/>
      <c r="I36" s="266"/>
      <c r="J36" s="266"/>
      <c r="K36" s="266"/>
      <c r="L36" s="266"/>
    </row>
    <row r="37" spans="1:12" ht="16.5" customHeight="1">
      <c r="A37" s="516" t="s">
        <v>131</v>
      </c>
      <c r="B37" s="517"/>
      <c r="C37" s="518">
        <v>45382</v>
      </c>
      <c r="D37" s="519"/>
      <c r="E37" s="519"/>
      <c r="F37" s="520"/>
      <c r="G37" s="266"/>
      <c r="H37" s="266"/>
      <c r="I37" s="266"/>
      <c r="J37" s="266"/>
      <c r="K37" s="266"/>
      <c r="L37" s="266"/>
    </row>
    <row r="38" spans="1:12" ht="16.5" customHeight="1">
      <c r="A38" s="492" t="s">
        <v>17</v>
      </c>
      <c r="B38" s="493"/>
      <c r="C38" s="489" t="s">
        <v>465</v>
      </c>
      <c r="D38" s="490"/>
      <c r="E38" s="490"/>
      <c r="F38" s="491"/>
      <c r="G38" s="266"/>
      <c r="H38" s="266"/>
      <c r="I38" s="266"/>
      <c r="J38" s="266"/>
      <c r="K38" s="266"/>
      <c r="L38" s="266"/>
    </row>
    <row r="39" spans="1:12" ht="16.5" customHeight="1">
      <c r="A39" s="471" t="s">
        <v>466</v>
      </c>
      <c r="B39" s="471"/>
      <c r="C39" s="455" t="s">
        <v>467</v>
      </c>
      <c r="D39" s="455"/>
      <c r="E39" s="455"/>
      <c r="F39" s="455"/>
      <c r="G39" s="266"/>
      <c r="H39" s="266"/>
      <c r="I39" s="266"/>
      <c r="J39" s="266"/>
      <c r="K39" s="266"/>
      <c r="L39" s="266"/>
    </row>
    <row r="40" spans="1:12" ht="16.5" customHeight="1">
      <c r="A40" s="375"/>
      <c r="B40" s="375"/>
      <c r="C40" s="482" t="s">
        <v>468</v>
      </c>
      <c r="D40" s="482"/>
      <c r="E40" s="482"/>
      <c r="F40" s="482"/>
      <c r="G40" s="266"/>
      <c r="H40" s="266"/>
      <c r="I40" s="266"/>
      <c r="J40" s="266"/>
      <c r="K40" s="266"/>
      <c r="L40" s="266"/>
    </row>
    <row r="41" spans="1:12" ht="16.5" customHeight="1">
      <c r="A41" s="375"/>
      <c r="B41" s="375"/>
      <c r="C41" s="482" t="s">
        <v>132</v>
      </c>
      <c r="D41" s="482"/>
      <c r="E41" s="482"/>
      <c r="F41" s="482"/>
      <c r="G41" s="266"/>
      <c r="H41" s="266"/>
      <c r="I41" s="266"/>
      <c r="J41" s="266"/>
      <c r="K41" s="266"/>
      <c r="L41" s="266"/>
    </row>
    <row r="42" spans="1:12" ht="16.5" customHeight="1">
      <c r="A42" s="485" t="s">
        <v>875</v>
      </c>
      <c r="B42" s="486"/>
      <c r="C42" s="473" t="s">
        <v>971</v>
      </c>
      <c r="D42" s="474"/>
      <c r="E42" s="474"/>
      <c r="F42" s="475"/>
      <c r="G42" s="266"/>
      <c r="H42" s="266"/>
      <c r="I42" s="266"/>
      <c r="J42" s="266"/>
      <c r="K42" s="266"/>
      <c r="L42" s="266"/>
    </row>
    <row r="43" spans="1:12" ht="28.5" customHeight="1">
      <c r="A43" s="367"/>
      <c r="B43" s="368"/>
      <c r="C43" s="468" t="s">
        <v>972</v>
      </c>
      <c r="D43" s="447"/>
      <c r="E43" s="447"/>
      <c r="F43" s="469"/>
      <c r="G43" s="266"/>
      <c r="H43" s="266"/>
      <c r="I43" s="266"/>
      <c r="J43" s="266"/>
      <c r="K43" s="266"/>
      <c r="L43" s="266"/>
    </row>
    <row r="44" spans="1:12" ht="27" customHeight="1">
      <c r="A44" s="367"/>
      <c r="B44" s="368"/>
      <c r="C44" s="468" t="s">
        <v>853</v>
      </c>
      <c r="D44" s="447"/>
      <c r="E44" s="447"/>
      <c r="F44" s="469"/>
      <c r="G44" s="266"/>
      <c r="H44" s="266"/>
      <c r="I44" s="266"/>
      <c r="J44" s="266"/>
      <c r="K44" s="266"/>
      <c r="L44" s="266"/>
    </row>
    <row r="45" spans="1:12" ht="20.45" customHeight="1">
      <c r="A45" s="367"/>
      <c r="B45" s="368"/>
      <c r="C45" s="476" t="s">
        <v>469</v>
      </c>
      <c r="D45" s="477"/>
      <c r="E45" s="477"/>
      <c r="F45" s="478"/>
      <c r="G45" s="266"/>
      <c r="H45" s="266"/>
      <c r="I45" s="266"/>
      <c r="J45" s="266"/>
      <c r="K45" s="266"/>
      <c r="L45" s="266"/>
    </row>
    <row r="46" spans="1:12" ht="36.6" customHeight="1">
      <c r="A46" s="367"/>
      <c r="B46" s="368"/>
      <c r="C46" s="476" t="s">
        <v>973</v>
      </c>
      <c r="D46" s="477"/>
      <c r="E46" s="477"/>
      <c r="F46" s="478"/>
      <c r="G46" s="266"/>
      <c r="H46" s="266"/>
      <c r="I46" s="266"/>
      <c r="J46" s="266"/>
      <c r="K46" s="266"/>
      <c r="L46" s="266"/>
    </row>
    <row r="47" spans="1:12" ht="16.5" customHeight="1">
      <c r="A47" s="485" t="s">
        <v>470</v>
      </c>
      <c r="B47" s="486"/>
      <c r="C47" s="509" t="s">
        <v>974</v>
      </c>
      <c r="D47" s="460"/>
      <c r="E47" s="460"/>
      <c r="F47" s="461"/>
      <c r="G47" s="266"/>
      <c r="H47" s="266"/>
      <c r="I47" s="266"/>
      <c r="J47" s="266"/>
      <c r="K47" s="266"/>
      <c r="L47" s="266"/>
    </row>
    <row r="48" spans="1:12" ht="16.5" customHeight="1">
      <c r="A48" s="367"/>
      <c r="B48" s="368"/>
      <c r="C48" s="497" t="s">
        <v>471</v>
      </c>
      <c r="D48" s="498"/>
      <c r="E48" s="498"/>
      <c r="F48" s="499"/>
      <c r="G48" s="266"/>
      <c r="H48" s="266"/>
      <c r="I48" s="266"/>
      <c r="J48" s="266"/>
      <c r="K48" s="266"/>
      <c r="L48" s="266"/>
    </row>
    <row r="49" spans="1:12" ht="16.5" customHeight="1">
      <c r="A49" s="367"/>
      <c r="B49" s="368"/>
      <c r="C49" s="510" t="s">
        <v>472</v>
      </c>
      <c r="D49" s="511"/>
      <c r="E49" s="511"/>
      <c r="F49" s="512"/>
      <c r="G49" s="266"/>
      <c r="H49" s="266"/>
      <c r="I49" s="266"/>
      <c r="J49" s="266"/>
      <c r="K49" s="266"/>
      <c r="L49" s="266"/>
    </row>
    <row r="50" spans="1:12" ht="24" customHeight="1">
      <c r="A50" s="367"/>
      <c r="B50" s="368"/>
      <c r="C50" s="497" t="s">
        <v>1053</v>
      </c>
      <c r="D50" s="498"/>
      <c r="E50" s="498"/>
      <c r="F50" s="499"/>
      <c r="G50" s="266"/>
      <c r="H50" s="266"/>
      <c r="I50" s="266"/>
      <c r="J50" s="266"/>
      <c r="K50" s="266"/>
      <c r="L50" s="266"/>
    </row>
    <row r="51" spans="1:12" ht="38.450000000000003" customHeight="1">
      <c r="A51" s="367"/>
      <c r="B51" s="368"/>
      <c r="C51" s="500" t="s">
        <v>1054</v>
      </c>
      <c r="D51" s="501"/>
      <c r="E51" s="501"/>
      <c r="F51" s="502"/>
      <c r="G51" s="266"/>
      <c r="H51" s="266"/>
      <c r="I51" s="266"/>
      <c r="J51" s="266"/>
      <c r="K51" s="266"/>
      <c r="L51" s="266"/>
    </row>
    <row r="52" spans="1:12" ht="32.450000000000003" customHeight="1">
      <c r="A52" s="367"/>
      <c r="B52" s="368"/>
      <c r="C52" s="497" t="s">
        <v>1055</v>
      </c>
      <c r="D52" s="498"/>
      <c r="E52" s="498"/>
      <c r="F52" s="499"/>
      <c r="G52" s="266"/>
      <c r="H52" s="266"/>
      <c r="I52" s="266"/>
      <c r="J52" s="266"/>
      <c r="K52" s="266"/>
      <c r="L52" s="266"/>
    </row>
    <row r="53" spans="1:12" ht="29.45" customHeight="1">
      <c r="A53" s="367"/>
      <c r="B53" s="368"/>
      <c r="C53" s="506" t="s">
        <v>1003</v>
      </c>
      <c r="D53" s="507"/>
      <c r="E53" s="507"/>
      <c r="F53" s="508"/>
      <c r="G53" s="266"/>
      <c r="H53" s="266"/>
      <c r="I53" s="266"/>
      <c r="J53" s="266"/>
      <c r="K53" s="266"/>
      <c r="L53" s="266"/>
    </row>
    <row r="54" spans="1:12" ht="16.5" customHeight="1">
      <c r="A54" s="367"/>
      <c r="B54" s="368"/>
      <c r="C54" s="513" t="s">
        <v>473</v>
      </c>
      <c r="D54" s="514"/>
      <c r="E54" s="514"/>
      <c r="F54" s="515"/>
      <c r="G54" s="266"/>
      <c r="H54" s="266"/>
      <c r="I54" s="266"/>
      <c r="J54" s="266"/>
      <c r="K54" s="266"/>
      <c r="L54" s="266"/>
    </row>
    <row r="55" spans="1:12" ht="16.5" customHeight="1">
      <c r="A55" s="367"/>
      <c r="B55" s="368"/>
      <c r="C55" s="506" t="s">
        <v>1004</v>
      </c>
      <c r="D55" s="507"/>
      <c r="E55" s="507"/>
      <c r="F55" s="508"/>
      <c r="G55" s="266"/>
      <c r="H55" s="266"/>
      <c r="I55" s="266"/>
      <c r="J55" s="266"/>
      <c r="K55" s="266"/>
      <c r="L55" s="266"/>
    </row>
    <row r="56" spans="1:12" ht="16.5" customHeight="1">
      <c r="A56" s="367"/>
      <c r="B56" s="368"/>
      <c r="C56" s="497" t="s">
        <v>1056</v>
      </c>
      <c r="D56" s="498"/>
      <c r="E56" s="498"/>
      <c r="F56" s="499"/>
      <c r="G56" s="266"/>
      <c r="H56" s="266"/>
      <c r="I56" s="266"/>
      <c r="J56" s="266"/>
      <c r="K56" s="266"/>
      <c r="L56" s="266"/>
    </row>
    <row r="57" spans="1:12" ht="16.5" customHeight="1">
      <c r="A57" s="367"/>
      <c r="B57" s="368"/>
      <c r="C57" s="497" t="s">
        <v>1057</v>
      </c>
      <c r="D57" s="498"/>
      <c r="E57" s="498"/>
      <c r="F57" s="499"/>
      <c r="G57" s="266"/>
      <c r="H57" s="266"/>
      <c r="I57" s="266"/>
      <c r="J57" s="266"/>
      <c r="K57" s="266"/>
      <c r="L57" s="266"/>
    </row>
    <row r="58" spans="1:12" ht="16.5" customHeight="1">
      <c r="A58" s="367"/>
      <c r="B58" s="368"/>
      <c r="C58" s="497" t="s">
        <v>1058</v>
      </c>
      <c r="D58" s="498"/>
      <c r="E58" s="498"/>
      <c r="F58" s="499"/>
      <c r="G58" s="266"/>
      <c r="H58" s="266"/>
      <c r="I58" s="266"/>
      <c r="J58" s="266"/>
      <c r="K58" s="266"/>
      <c r="L58" s="266"/>
    </row>
    <row r="59" spans="1:12" ht="16.5" customHeight="1">
      <c r="A59" s="367"/>
      <c r="B59" s="368"/>
      <c r="C59" s="506" t="s">
        <v>1005</v>
      </c>
      <c r="D59" s="507"/>
      <c r="E59" s="507"/>
      <c r="F59" s="508"/>
      <c r="G59" s="266"/>
      <c r="H59" s="266"/>
      <c r="I59" s="266"/>
      <c r="J59" s="266"/>
      <c r="K59" s="266"/>
      <c r="L59" s="266"/>
    </row>
    <row r="60" spans="1:12" ht="16.5" customHeight="1">
      <c r="A60" s="367"/>
      <c r="B60" s="368"/>
      <c r="C60" s="497" t="s">
        <v>1059</v>
      </c>
      <c r="D60" s="498"/>
      <c r="E60" s="498"/>
      <c r="F60" s="499"/>
      <c r="G60" s="266"/>
      <c r="H60" s="266"/>
      <c r="I60" s="266"/>
      <c r="J60" s="266"/>
      <c r="K60" s="266"/>
      <c r="L60" s="266"/>
    </row>
    <row r="61" spans="1:12" ht="20.45" customHeight="1">
      <c r="A61" s="367"/>
      <c r="B61" s="368"/>
      <c r="C61" s="497" t="s">
        <v>1060</v>
      </c>
      <c r="D61" s="498"/>
      <c r="E61" s="498"/>
      <c r="F61" s="499"/>
      <c r="G61" s="266"/>
      <c r="H61" s="266"/>
      <c r="I61" s="266"/>
      <c r="J61" s="266"/>
      <c r="K61" s="266"/>
      <c r="L61" s="266"/>
    </row>
    <row r="62" spans="1:12" ht="17.45" customHeight="1">
      <c r="A62" s="367"/>
      <c r="B62" s="368"/>
      <c r="C62" s="506" t="s">
        <v>854</v>
      </c>
      <c r="D62" s="507"/>
      <c r="E62" s="507"/>
      <c r="F62" s="508"/>
      <c r="G62" s="266"/>
      <c r="H62" s="266"/>
      <c r="I62" s="266"/>
      <c r="J62" s="266"/>
      <c r="K62" s="266"/>
      <c r="L62" s="266"/>
    </row>
    <row r="63" spans="1:12" ht="33.6" customHeight="1">
      <c r="A63" s="367"/>
      <c r="B63" s="368"/>
      <c r="C63" s="497" t="s">
        <v>1061</v>
      </c>
      <c r="D63" s="498"/>
      <c r="E63" s="498"/>
      <c r="F63" s="499"/>
      <c r="G63" s="266"/>
      <c r="H63" s="266"/>
      <c r="I63" s="266"/>
      <c r="J63" s="266"/>
      <c r="K63" s="266"/>
      <c r="L63" s="266"/>
    </row>
    <row r="64" spans="1:12" ht="26.45" customHeight="1">
      <c r="A64" s="367"/>
      <c r="B64" s="368"/>
      <c r="C64" s="497" t="s">
        <v>1062</v>
      </c>
      <c r="D64" s="498"/>
      <c r="E64" s="498"/>
      <c r="F64" s="499"/>
      <c r="G64" s="266"/>
      <c r="H64" s="266"/>
      <c r="I64" s="266"/>
      <c r="J64" s="266"/>
      <c r="K64" s="266"/>
      <c r="L64" s="266"/>
    </row>
    <row r="65" spans="1:12" ht="28.5" customHeight="1">
      <c r="A65" s="367"/>
      <c r="B65" s="368"/>
      <c r="C65" s="497" t="s">
        <v>1063</v>
      </c>
      <c r="D65" s="498"/>
      <c r="E65" s="498"/>
      <c r="F65" s="499"/>
      <c r="G65" s="266"/>
      <c r="H65" s="266"/>
      <c r="I65" s="266"/>
      <c r="J65" s="266"/>
      <c r="K65" s="266"/>
      <c r="L65" s="266"/>
    </row>
    <row r="66" spans="1:12" ht="16.5" customHeight="1">
      <c r="A66" s="367"/>
      <c r="B66" s="368"/>
      <c r="C66" s="497" t="s">
        <v>1064</v>
      </c>
      <c r="D66" s="498"/>
      <c r="E66" s="498"/>
      <c r="F66" s="499"/>
      <c r="G66" s="266"/>
      <c r="H66" s="266"/>
      <c r="I66" s="266"/>
      <c r="J66" s="266"/>
      <c r="K66" s="266"/>
      <c r="L66" s="266"/>
    </row>
    <row r="67" spans="1:12" ht="16.5" customHeight="1">
      <c r="A67" s="367"/>
      <c r="B67" s="368"/>
      <c r="C67" s="497" t="s">
        <v>1065</v>
      </c>
      <c r="D67" s="498"/>
      <c r="E67" s="498"/>
      <c r="F67" s="499"/>
      <c r="G67" s="266"/>
      <c r="H67" s="266"/>
      <c r="I67" s="266"/>
      <c r="J67" s="266"/>
      <c r="K67" s="266"/>
      <c r="L67" s="266"/>
    </row>
    <row r="68" spans="1:12" ht="16.5" customHeight="1">
      <c r="A68" s="367"/>
      <c r="B68" s="368"/>
      <c r="C68" s="497" t="s">
        <v>855</v>
      </c>
      <c r="D68" s="498"/>
      <c r="E68" s="498"/>
      <c r="F68" s="499"/>
      <c r="G68" s="266"/>
      <c r="H68" s="266"/>
      <c r="I68" s="266"/>
      <c r="J68" s="266"/>
      <c r="K68" s="266"/>
      <c r="L68" s="266"/>
    </row>
    <row r="69" spans="1:12" ht="16.5" customHeight="1">
      <c r="A69" s="367"/>
      <c r="B69" s="368"/>
      <c r="C69" s="497" t="s">
        <v>1066</v>
      </c>
      <c r="D69" s="498"/>
      <c r="E69" s="498"/>
      <c r="F69" s="499"/>
      <c r="G69" s="266"/>
      <c r="H69" s="266"/>
      <c r="I69" s="266"/>
      <c r="J69" s="266"/>
      <c r="K69" s="266"/>
      <c r="L69" s="266"/>
    </row>
    <row r="70" spans="1:12" ht="16.5" customHeight="1">
      <c r="A70" s="367"/>
      <c r="B70" s="368"/>
      <c r="C70" s="500" t="s">
        <v>1067</v>
      </c>
      <c r="D70" s="501"/>
      <c r="E70" s="501"/>
      <c r="F70" s="502"/>
      <c r="G70" s="266"/>
      <c r="H70" s="266"/>
      <c r="I70" s="266"/>
      <c r="J70" s="266"/>
      <c r="K70" s="266"/>
      <c r="L70" s="266"/>
    </row>
    <row r="71" spans="1:12" ht="16.5" customHeight="1">
      <c r="A71" s="367"/>
      <c r="B71" s="368"/>
      <c r="C71" s="497" t="s">
        <v>876</v>
      </c>
      <c r="D71" s="498"/>
      <c r="E71" s="498"/>
      <c r="F71" s="499"/>
      <c r="G71" s="266"/>
      <c r="H71" s="266"/>
      <c r="I71" s="266"/>
      <c r="J71" s="266"/>
      <c r="K71" s="266"/>
      <c r="L71" s="266"/>
    </row>
    <row r="72" spans="1:12" ht="16.5" customHeight="1">
      <c r="A72" s="487"/>
      <c r="B72" s="488"/>
      <c r="C72" s="503" t="s">
        <v>975</v>
      </c>
      <c r="D72" s="504"/>
      <c r="E72" s="504"/>
      <c r="F72" s="505"/>
      <c r="G72" s="266"/>
      <c r="H72" s="266"/>
      <c r="I72" s="266"/>
      <c r="J72" s="266"/>
      <c r="K72" s="266"/>
      <c r="L72" s="266"/>
    </row>
    <row r="73" spans="1:12" ht="16.5" customHeight="1">
      <c r="A73" s="492" t="s">
        <v>133</v>
      </c>
      <c r="B73" s="493"/>
      <c r="C73" s="489" t="s">
        <v>474</v>
      </c>
      <c r="D73" s="490"/>
      <c r="E73" s="490"/>
      <c r="F73" s="491"/>
      <c r="G73" s="266"/>
      <c r="H73" s="266"/>
      <c r="I73" s="266"/>
      <c r="J73" s="266"/>
      <c r="K73" s="266"/>
      <c r="L73" s="266"/>
    </row>
    <row r="74" spans="1:12" ht="16.5" customHeight="1">
      <c r="A74" s="485" t="s">
        <v>134</v>
      </c>
      <c r="B74" s="486"/>
      <c r="C74" s="473" t="s">
        <v>1068</v>
      </c>
      <c r="D74" s="474"/>
      <c r="E74" s="474"/>
      <c r="F74" s="475"/>
      <c r="G74" s="266"/>
      <c r="H74" s="266"/>
      <c r="I74" s="266"/>
      <c r="J74" s="266"/>
      <c r="K74" s="266"/>
      <c r="L74" s="266"/>
    </row>
    <row r="75" spans="1:12" ht="16.5" customHeight="1">
      <c r="A75" s="487"/>
      <c r="B75" s="488"/>
      <c r="C75" s="479" t="s">
        <v>475</v>
      </c>
      <c r="D75" s="480"/>
      <c r="E75" s="480"/>
      <c r="F75" s="481"/>
      <c r="G75" s="266"/>
      <c r="H75" s="266"/>
      <c r="I75" s="266"/>
      <c r="J75" s="266"/>
      <c r="K75" s="266"/>
      <c r="L75" s="266"/>
    </row>
    <row r="76" spans="1:12" ht="16.5" customHeight="1">
      <c r="A76" s="485" t="s">
        <v>476</v>
      </c>
      <c r="B76" s="486"/>
      <c r="C76" s="473" t="s">
        <v>1069</v>
      </c>
      <c r="D76" s="474"/>
      <c r="E76" s="474"/>
      <c r="F76" s="475"/>
      <c r="G76" s="266"/>
      <c r="H76" s="266"/>
      <c r="I76" s="266"/>
      <c r="J76" s="266"/>
      <c r="K76" s="266"/>
      <c r="L76" s="266"/>
    </row>
    <row r="77" spans="1:12" ht="16.5" customHeight="1">
      <c r="A77" s="367"/>
      <c r="B77" s="368"/>
      <c r="C77" s="476" t="s">
        <v>976</v>
      </c>
      <c r="D77" s="477"/>
      <c r="E77" s="477"/>
      <c r="F77" s="478"/>
      <c r="G77" s="266"/>
      <c r="H77" s="266"/>
      <c r="I77" s="266"/>
      <c r="J77" s="266"/>
      <c r="K77" s="266"/>
      <c r="L77" s="266"/>
    </row>
    <row r="78" spans="1:12" ht="16.5" customHeight="1">
      <c r="A78" s="487"/>
      <c r="B78" s="488"/>
      <c r="C78" s="494" t="s">
        <v>233</v>
      </c>
      <c r="D78" s="495"/>
      <c r="E78" s="495"/>
      <c r="F78" s="496"/>
      <c r="G78" s="266"/>
      <c r="H78" s="266"/>
      <c r="I78" s="266"/>
      <c r="J78" s="266"/>
      <c r="K78" s="266"/>
      <c r="L78" s="266"/>
    </row>
    <row r="79" spans="1:12" ht="16.5" customHeight="1">
      <c r="A79" s="492" t="s">
        <v>135</v>
      </c>
      <c r="B79" s="493"/>
      <c r="C79" s="489" t="s">
        <v>477</v>
      </c>
      <c r="D79" s="490"/>
      <c r="E79" s="490"/>
      <c r="F79" s="491"/>
      <c r="G79" s="266"/>
      <c r="H79" s="266"/>
      <c r="I79" s="266"/>
      <c r="J79" s="266"/>
      <c r="K79" s="266"/>
      <c r="L79" s="266"/>
    </row>
    <row r="80" spans="1:12" ht="16.5" customHeight="1">
      <c r="A80" s="471" t="s">
        <v>478</v>
      </c>
      <c r="B80" s="306" t="s">
        <v>58</v>
      </c>
      <c r="C80" s="470" t="s">
        <v>136</v>
      </c>
      <c r="D80" s="470"/>
      <c r="E80" s="470"/>
      <c r="F80" s="470"/>
      <c r="G80" s="266"/>
      <c r="H80" s="266"/>
      <c r="I80" s="266"/>
      <c r="J80" s="266"/>
      <c r="K80" s="266"/>
      <c r="L80" s="266"/>
    </row>
    <row r="81" spans="1:12" ht="16.5" customHeight="1">
      <c r="A81" s="375"/>
      <c r="B81" s="306" t="s">
        <v>137</v>
      </c>
      <c r="C81" s="470" t="s">
        <v>138</v>
      </c>
      <c r="D81" s="470"/>
      <c r="E81" s="470"/>
      <c r="F81" s="470"/>
      <c r="G81" s="266"/>
      <c r="H81" s="266"/>
      <c r="I81" s="266"/>
      <c r="J81" s="266"/>
      <c r="K81" s="266"/>
      <c r="L81" s="266"/>
    </row>
    <row r="82" spans="1:12" ht="16.5" customHeight="1">
      <c r="A82" s="471" t="s">
        <v>61</v>
      </c>
      <c r="B82" s="306" t="s">
        <v>139</v>
      </c>
      <c r="C82" s="489" t="s">
        <v>479</v>
      </c>
      <c r="D82" s="490"/>
      <c r="E82" s="490"/>
      <c r="F82" s="491"/>
      <c r="G82" s="266"/>
      <c r="H82" s="266"/>
      <c r="I82" s="266"/>
      <c r="J82" s="266"/>
      <c r="K82" s="266"/>
      <c r="L82" s="266"/>
    </row>
    <row r="83" spans="1:12" ht="16.5" customHeight="1">
      <c r="A83" s="375"/>
      <c r="B83" s="306" t="s">
        <v>140</v>
      </c>
      <c r="C83" s="489" t="s">
        <v>856</v>
      </c>
      <c r="D83" s="490"/>
      <c r="E83" s="490"/>
      <c r="F83" s="491"/>
      <c r="G83" s="266"/>
      <c r="H83" s="266"/>
      <c r="I83" s="266"/>
      <c r="J83" s="266"/>
      <c r="K83" s="266"/>
      <c r="L83" s="266"/>
    </row>
    <row r="84" spans="1:12" ht="16.5" customHeight="1">
      <c r="A84" s="375"/>
      <c r="B84" s="306" t="s">
        <v>141</v>
      </c>
      <c r="C84" s="489" t="s">
        <v>857</v>
      </c>
      <c r="D84" s="490"/>
      <c r="E84" s="490"/>
      <c r="F84" s="491"/>
      <c r="G84" s="266"/>
      <c r="H84" s="266"/>
      <c r="I84" s="266"/>
      <c r="J84" s="266"/>
      <c r="K84" s="266"/>
      <c r="L84" s="266"/>
    </row>
    <row r="85" spans="1:12" ht="16.5" customHeight="1">
      <c r="A85" s="375"/>
      <c r="B85" s="306" t="s">
        <v>142</v>
      </c>
      <c r="C85" s="489" t="s">
        <v>143</v>
      </c>
      <c r="D85" s="490"/>
      <c r="E85" s="490"/>
      <c r="F85" s="491"/>
      <c r="G85" s="266"/>
      <c r="H85" s="266"/>
      <c r="I85" s="266"/>
      <c r="J85" s="266"/>
      <c r="K85" s="266"/>
      <c r="L85" s="266"/>
    </row>
    <row r="86" spans="1:12" ht="16.5" customHeight="1">
      <c r="A86" s="472"/>
      <c r="B86" s="306" t="s">
        <v>57</v>
      </c>
      <c r="C86" s="489" t="s">
        <v>144</v>
      </c>
      <c r="D86" s="490"/>
      <c r="E86" s="490"/>
      <c r="F86" s="491"/>
      <c r="G86" s="266"/>
      <c r="H86" s="266"/>
      <c r="I86" s="266"/>
      <c r="J86" s="266"/>
      <c r="K86" s="266"/>
      <c r="L86" s="266"/>
    </row>
    <row r="87" spans="1:12" ht="16.5" customHeight="1">
      <c r="A87" s="386" t="s">
        <v>480</v>
      </c>
      <c r="B87" s="307" t="s">
        <v>481</v>
      </c>
      <c r="C87" s="489" t="s">
        <v>482</v>
      </c>
      <c r="D87" s="490"/>
      <c r="E87" s="490"/>
      <c r="F87" s="491"/>
      <c r="G87" s="266"/>
      <c r="H87" s="266"/>
      <c r="I87" s="266"/>
      <c r="J87" s="266"/>
      <c r="K87" s="266"/>
      <c r="L87" s="266"/>
    </row>
    <row r="88" spans="1:12" ht="27" customHeight="1">
      <c r="A88" s="386"/>
      <c r="B88" s="374" t="s">
        <v>483</v>
      </c>
      <c r="C88" s="473" t="s">
        <v>484</v>
      </c>
      <c r="D88" s="474"/>
      <c r="E88" s="474"/>
      <c r="F88" s="475"/>
      <c r="G88" s="266"/>
      <c r="H88" s="266"/>
      <c r="I88" s="266"/>
      <c r="J88" s="266"/>
      <c r="K88" s="266"/>
      <c r="L88" s="266"/>
    </row>
    <row r="89" spans="1:12" ht="16.5" customHeight="1">
      <c r="A89" s="386"/>
      <c r="B89" s="376"/>
      <c r="C89" s="479" t="s">
        <v>485</v>
      </c>
      <c r="D89" s="480"/>
      <c r="E89" s="480"/>
      <c r="F89" s="481"/>
      <c r="G89" s="266"/>
      <c r="H89" s="266"/>
      <c r="I89" s="266"/>
      <c r="J89" s="266"/>
      <c r="K89" s="266"/>
      <c r="L89" s="266"/>
    </row>
    <row r="90" spans="1:12" ht="32.450000000000003" customHeight="1">
      <c r="A90" s="386"/>
      <c r="B90" s="300" t="s">
        <v>486</v>
      </c>
      <c r="C90" s="489" t="s">
        <v>487</v>
      </c>
      <c r="D90" s="490"/>
      <c r="E90" s="490"/>
      <c r="F90" s="491"/>
      <c r="G90" s="266"/>
      <c r="H90" s="266"/>
      <c r="I90" s="266"/>
      <c r="J90" s="266"/>
      <c r="K90" s="266"/>
      <c r="L90" s="266"/>
    </row>
    <row r="91" spans="1:12" ht="16.5" customHeight="1">
      <c r="A91" s="386"/>
      <c r="B91" s="300" t="s">
        <v>488</v>
      </c>
      <c r="C91" s="489" t="s">
        <v>489</v>
      </c>
      <c r="D91" s="490"/>
      <c r="E91" s="490"/>
      <c r="F91" s="491"/>
      <c r="G91" s="266"/>
      <c r="H91" s="266"/>
      <c r="I91" s="266"/>
      <c r="J91" s="266"/>
      <c r="K91" s="266"/>
      <c r="L91" s="266"/>
    </row>
    <row r="92" spans="1:12" ht="16.5" customHeight="1">
      <c r="A92" s="386"/>
      <c r="B92" s="300" t="s">
        <v>490</v>
      </c>
      <c r="C92" s="489" t="s">
        <v>491</v>
      </c>
      <c r="D92" s="490"/>
      <c r="E92" s="490"/>
      <c r="F92" s="491"/>
      <c r="G92" s="266"/>
      <c r="H92" s="266"/>
      <c r="I92" s="266"/>
      <c r="J92" s="266"/>
      <c r="K92" s="266"/>
      <c r="L92" s="266"/>
    </row>
    <row r="93" spans="1:12" ht="16.5" customHeight="1">
      <c r="A93" s="485" t="s">
        <v>145</v>
      </c>
      <c r="B93" s="486"/>
      <c r="C93" s="473" t="s">
        <v>492</v>
      </c>
      <c r="D93" s="474"/>
      <c r="E93" s="474"/>
      <c r="F93" s="475"/>
      <c r="G93" s="266"/>
      <c r="H93" s="266"/>
      <c r="I93" s="266"/>
      <c r="J93" s="266"/>
      <c r="K93" s="266"/>
      <c r="L93" s="266"/>
    </row>
    <row r="94" spans="1:12" ht="16.5" customHeight="1">
      <c r="A94" s="487"/>
      <c r="B94" s="488"/>
      <c r="C94" s="479" t="s">
        <v>235</v>
      </c>
      <c r="D94" s="480"/>
      <c r="E94" s="480"/>
      <c r="F94" s="481"/>
      <c r="G94" s="266"/>
      <c r="H94" s="266"/>
      <c r="I94" s="266"/>
      <c r="J94" s="266"/>
      <c r="K94" s="266"/>
      <c r="L94" s="266"/>
    </row>
    <row r="95" spans="1:12" ht="16.5" customHeight="1">
      <c r="A95" s="485" t="s">
        <v>493</v>
      </c>
      <c r="B95" s="486"/>
      <c r="C95" s="473" t="s">
        <v>494</v>
      </c>
      <c r="D95" s="474"/>
      <c r="E95" s="474"/>
      <c r="F95" s="475"/>
      <c r="G95" s="266"/>
      <c r="H95" s="266"/>
      <c r="I95" s="266"/>
      <c r="J95" s="266"/>
      <c r="K95" s="266"/>
      <c r="L95" s="266"/>
    </row>
    <row r="96" spans="1:12" ht="27" customHeight="1">
      <c r="A96" s="367"/>
      <c r="B96" s="368"/>
      <c r="C96" s="476" t="s">
        <v>495</v>
      </c>
      <c r="D96" s="477"/>
      <c r="E96" s="477"/>
      <c r="F96" s="478"/>
      <c r="G96" s="266"/>
      <c r="H96" s="266"/>
      <c r="I96" s="266"/>
      <c r="J96" s="266"/>
      <c r="K96" s="266"/>
      <c r="L96" s="266"/>
    </row>
    <row r="97" spans="1:12" ht="25.5" customHeight="1">
      <c r="A97" s="367"/>
      <c r="B97" s="488"/>
      <c r="C97" s="479" t="s">
        <v>496</v>
      </c>
      <c r="D97" s="480"/>
      <c r="E97" s="480"/>
      <c r="F97" s="481"/>
      <c r="G97" s="266"/>
      <c r="H97" s="266"/>
      <c r="I97" s="266"/>
      <c r="J97" s="266"/>
      <c r="K97" s="266"/>
      <c r="L97" s="266"/>
    </row>
    <row r="98" spans="1:12" ht="29.1" customHeight="1">
      <c r="A98" s="386" t="s">
        <v>497</v>
      </c>
      <c r="B98" s="308" t="s">
        <v>498</v>
      </c>
      <c r="C98" s="455" t="s">
        <v>858</v>
      </c>
      <c r="D98" s="455"/>
      <c r="E98" s="455"/>
      <c r="F98" s="455"/>
      <c r="G98" s="266"/>
      <c r="H98" s="266"/>
      <c r="I98" s="266"/>
      <c r="J98" s="266"/>
      <c r="K98" s="266"/>
      <c r="L98" s="266"/>
    </row>
    <row r="99" spans="1:12" ht="16.5" customHeight="1">
      <c r="A99" s="386"/>
      <c r="B99" s="471" t="s">
        <v>499</v>
      </c>
      <c r="C99" s="455" t="s">
        <v>500</v>
      </c>
      <c r="D99" s="455"/>
      <c r="E99" s="455"/>
      <c r="F99" s="455"/>
      <c r="G99" s="266"/>
      <c r="H99" s="266"/>
      <c r="I99" s="266"/>
      <c r="J99" s="266"/>
      <c r="K99" s="266"/>
      <c r="L99" s="266"/>
    </row>
    <row r="100" spans="1:12" ht="16.5" customHeight="1">
      <c r="A100" s="386"/>
      <c r="B100" s="375"/>
      <c r="C100" s="482" t="s">
        <v>501</v>
      </c>
      <c r="D100" s="482"/>
      <c r="E100" s="482"/>
      <c r="F100" s="482"/>
      <c r="G100" s="266"/>
      <c r="H100" s="266"/>
      <c r="I100" s="266"/>
      <c r="J100" s="266"/>
      <c r="K100" s="266"/>
      <c r="L100" s="266"/>
    </row>
    <row r="101" spans="1:12" ht="16.5" customHeight="1">
      <c r="A101" s="386"/>
      <c r="B101" s="375"/>
      <c r="C101" s="482" t="s">
        <v>502</v>
      </c>
      <c r="D101" s="482"/>
      <c r="E101" s="482"/>
      <c r="F101" s="482"/>
      <c r="G101" s="266"/>
      <c r="H101" s="266"/>
      <c r="I101" s="266"/>
      <c r="J101" s="266"/>
      <c r="K101" s="266"/>
      <c r="L101" s="266"/>
    </row>
    <row r="102" spans="1:12" ht="16.5" customHeight="1">
      <c r="A102" s="386"/>
      <c r="B102" s="375"/>
      <c r="C102" s="476" t="s">
        <v>503</v>
      </c>
      <c r="D102" s="477"/>
      <c r="E102" s="477"/>
      <c r="F102" s="478"/>
      <c r="G102" s="266"/>
      <c r="H102" s="266"/>
      <c r="I102" s="266"/>
      <c r="J102" s="266"/>
      <c r="K102" s="266"/>
      <c r="L102" s="266"/>
    </row>
    <row r="103" spans="1:12" ht="16.5" customHeight="1">
      <c r="A103" s="386"/>
      <c r="B103" s="375"/>
      <c r="C103" s="482" t="s">
        <v>977</v>
      </c>
      <c r="D103" s="482"/>
      <c r="E103" s="482"/>
      <c r="F103" s="482"/>
      <c r="G103" s="266"/>
      <c r="H103" s="266"/>
      <c r="I103" s="266"/>
      <c r="J103" s="266"/>
      <c r="K103" s="266"/>
      <c r="L103" s="266"/>
    </row>
    <row r="104" spans="1:12" ht="16.5" customHeight="1">
      <c r="A104" s="386"/>
      <c r="B104" s="375"/>
      <c r="C104" s="468" t="s">
        <v>504</v>
      </c>
      <c r="D104" s="447"/>
      <c r="E104" s="447"/>
      <c r="F104" s="469"/>
      <c r="G104" s="266"/>
      <c r="H104" s="266"/>
      <c r="I104" s="266"/>
      <c r="J104" s="266"/>
      <c r="K104" s="266"/>
      <c r="L104" s="266"/>
    </row>
    <row r="105" spans="1:12" ht="16.5" customHeight="1">
      <c r="A105" s="386"/>
      <c r="B105" s="472"/>
      <c r="C105" s="456" t="s">
        <v>1070</v>
      </c>
      <c r="D105" s="483"/>
      <c r="E105" s="483"/>
      <c r="F105" s="484"/>
      <c r="G105" s="266"/>
      <c r="H105" s="266"/>
      <c r="I105" s="266"/>
      <c r="J105" s="266"/>
      <c r="K105" s="266"/>
      <c r="L105" s="266"/>
    </row>
    <row r="106" spans="1:12" ht="16.5" customHeight="1">
      <c r="A106" s="386"/>
      <c r="B106" s="471" t="s">
        <v>120</v>
      </c>
      <c r="C106" s="473" t="s">
        <v>146</v>
      </c>
      <c r="D106" s="474"/>
      <c r="E106" s="474"/>
      <c r="F106" s="475"/>
      <c r="G106" s="266"/>
      <c r="H106" s="266"/>
      <c r="I106" s="266"/>
      <c r="J106" s="266"/>
      <c r="K106" s="266"/>
      <c r="L106" s="266"/>
    </row>
    <row r="107" spans="1:12" ht="16.5" customHeight="1">
      <c r="A107" s="386"/>
      <c r="B107" s="375"/>
      <c r="C107" s="476" t="s">
        <v>505</v>
      </c>
      <c r="D107" s="477"/>
      <c r="E107" s="477"/>
      <c r="F107" s="478"/>
      <c r="G107" s="266"/>
      <c r="H107" s="266"/>
      <c r="I107" s="266"/>
      <c r="J107" s="266"/>
      <c r="K107" s="266"/>
      <c r="L107" s="266"/>
    </row>
    <row r="108" spans="1:12" ht="16.5" customHeight="1">
      <c r="A108" s="386"/>
      <c r="B108" s="375"/>
      <c r="C108" s="476" t="s">
        <v>506</v>
      </c>
      <c r="D108" s="477"/>
      <c r="E108" s="477"/>
      <c r="F108" s="478"/>
      <c r="G108" s="266"/>
      <c r="H108" s="266"/>
      <c r="I108" s="266"/>
      <c r="J108" s="266"/>
      <c r="K108" s="266"/>
      <c r="L108" s="266"/>
    </row>
    <row r="109" spans="1:12" ht="16.5" customHeight="1">
      <c r="A109" s="386"/>
      <c r="B109" s="472"/>
      <c r="C109" s="456" t="s">
        <v>507</v>
      </c>
      <c r="D109" s="457"/>
      <c r="E109" s="457"/>
      <c r="F109" s="458"/>
      <c r="G109" s="266"/>
      <c r="H109" s="266"/>
      <c r="I109" s="266"/>
      <c r="J109" s="266"/>
      <c r="K109" s="266"/>
      <c r="L109" s="266"/>
    </row>
    <row r="110" spans="1:12" ht="16.5" customHeight="1">
      <c r="A110" s="386"/>
      <c r="B110" s="471" t="s">
        <v>508</v>
      </c>
      <c r="C110" s="473" t="s">
        <v>146</v>
      </c>
      <c r="D110" s="474"/>
      <c r="E110" s="474"/>
      <c r="F110" s="475"/>
      <c r="G110" s="266"/>
      <c r="H110" s="266"/>
      <c r="I110" s="266"/>
      <c r="J110" s="266"/>
      <c r="K110" s="266"/>
      <c r="L110" s="266"/>
    </row>
    <row r="111" spans="1:12" ht="16.5" customHeight="1">
      <c r="A111" s="386"/>
      <c r="B111" s="472"/>
      <c r="C111" s="479" t="s">
        <v>509</v>
      </c>
      <c r="D111" s="480"/>
      <c r="E111" s="480"/>
      <c r="F111" s="481"/>
      <c r="G111" s="266"/>
      <c r="H111" s="266"/>
      <c r="I111" s="266"/>
      <c r="J111" s="266"/>
      <c r="K111" s="266"/>
      <c r="L111" s="266"/>
    </row>
    <row r="112" spans="1:12" ht="16.5" customHeight="1">
      <c r="A112" s="386"/>
      <c r="B112" s="468" t="s">
        <v>510</v>
      </c>
      <c r="C112" s="447"/>
      <c r="D112" s="447"/>
      <c r="E112" s="447"/>
      <c r="F112" s="469"/>
      <c r="G112" s="266"/>
      <c r="H112" s="266"/>
      <c r="I112" s="266"/>
      <c r="J112" s="266"/>
      <c r="K112" s="266"/>
      <c r="L112" s="266"/>
    </row>
    <row r="113" spans="1:12" ht="16.5" customHeight="1">
      <c r="A113" s="386"/>
      <c r="B113" s="468" t="s">
        <v>511</v>
      </c>
      <c r="C113" s="447"/>
      <c r="D113" s="447"/>
      <c r="E113" s="447"/>
      <c r="F113" s="469"/>
      <c r="G113" s="266"/>
      <c r="H113" s="266"/>
      <c r="I113" s="266"/>
      <c r="J113" s="266"/>
      <c r="K113" s="266"/>
      <c r="L113" s="266"/>
    </row>
    <row r="114" spans="1:12" ht="16.5" customHeight="1">
      <c r="A114" s="386" t="s">
        <v>512</v>
      </c>
      <c r="B114" s="300" t="s">
        <v>127</v>
      </c>
      <c r="C114" s="470" t="s">
        <v>147</v>
      </c>
      <c r="D114" s="470"/>
      <c r="E114" s="470"/>
      <c r="F114" s="470"/>
      <c r="G114" s="266"/>
      <c r="H114" s="266"/>
      <c r="I114" s="266"/>
      <c r="J114" s="266"/>
      <c r="K114" s="266"/>
      <c r="L114" s="266"/>
    </row>
    <row r="115" spans="1:12" ht="18.600000000000001" customHeight="1">
      <c r="A115" s="386"/>
      <c r="B115" s="386" t="s">
        <v>128</v>
      </c>
      <c r="C115" s="455" t="s">
        <v>513</v>
      </c>
      <c r="D115" s="455"/>
      <c r="E115" s="455"/>
      <c r="F115" s="455"/>
      <c r="G115" s="266"/>
      <c r="H115" s="266"/>
      <c r="I115" s="266"/>
      <c r="J115" s="266"/>
      <c r="K115" s="266"/>
      <c r="L115" s="266"/>
    </row>
    <row r="116" spans="1:12" ht="20.45" customHeight="1">
      <c r="A116" s="386"/>
      <c r="B116" s="386"/>
      <c r="C116" s="456" t="s">
        <v>514</v>
      </c>
      <c r="D116" s="457"/>
      <c r="E116" s="457"/>
      <c r="F116" s="458"/>
      <c r="G116" s="266"/>
      <c r="H116" s="266"/>
      <c r="I116" s="266"/>
      <c r="J116" s="266"/>
      <c r="K116" s="266"/>
      <c r="L116" s="266"/>
    </row>
    <row r="117" spans="1:12" ht="31.5" customHeight="1">
      <c r="A117" s="386"/>
      <c r="B117" s="300" t="s">
        <v>148</v>
      </c>
      <c r="C117" s="470" t="s">
        <v>827</v>
      </c>
      <c r="D117" s="470"/>
      <c r="E117" s="470"/>
      <c r="F117" s="470"/>
      <c r="G117" s="266"/>
      <c r="H117" s="266"/>
      <c r="I117" s="266"/>
      <c r="J117" s="266"/>
      <c r="K117" s="266"/>
      <c r="L117" s="266"/>
    </row>
    <row r="118" spans="1:12" ht="16.5" customHeight="1">
      <c r="A118" s="386"/>
      <c r="B118" s="300" t="s">
        <v>129</v>
      </c>
      <c r="C118" s="470" t="s">
        <v>149</v>
      </c>
      <c r="D118" s="470"/>
      <c r="E118" s="470"/>
      <c r="F118" s="470"/>
      <c r="G118" s="266"/>
      <c r="H118" s="266"/>
      <c r="I118" s="266"/>
      <c r="J118" s="266"/>
      <c r="K118" s="266"/>
      <c r="L118" s="266"/>
    </row>
    <row r="119" spans="1:12" ht="16.5" customHeight="1">
      <c r="A119" s="386"/>
      <c r="B119" s="386" t="s">
        <v>130</v>
      </c>
      <c r="C119" s="455" t="s">
        <v>515</v>
      </c>
      <c r="D119" s="455"/>
      <c r="E119" s="455"/>
      <c r="F119" s="455"/>
      <c r="G119" s="266"/>
      <c r="H119" s="266"/>
      <c r="I119" s="266"/>
      <c r="J119" s="266"/>
      <c r="K119" s="266"/>
      <c r="L119" s="266"/>
    </row>
    <row r="120" spans="1:12" ht="16.5" customHeight="1">
      <c r="A120" s="386"/>
      <c r="B120" s="386"/>
      <c r="C120" s="456" t="s">
        <v>516</v>
      </c>
      <c r="D120" s="457"/>
      <c r="E120" s="457"/>
      <c r="F120" s="458"/>
      <c r="G120" s="266"/>
      <c r="H120" s="266"/>
      <c r="I120" s="266"/>
      <c r="J120" s="266"/>
      <c r="K120" s="266"/>
      <c r="L120" s="266"/>
    </row>
    <row r="121" spans="1:12" ht="16.5" customHeight="1">
      <c r="A121" s="386" t="s">
        <v>517</v>
      </c>
      <c r="B121" s="386"/>
      <c r="C121" s="459" t="s">
        <v>518</v>
      </c>
      <c r="D121" s="460"/>
      <c r="E121" s="460"/>
      <c r="F121" s="461"/>
      <c r="G121" s="266"/>
      <c r="H121" s="266"/>
      <c r="I121" s="266"/>
      <c r="J121" s="266"/>
      <c r="K121" s="266"/>
      <c r="L121" s="266"/>
    </row>
    <row r="122" spans="1:12" ht="16.5" customHeight="1">
      <c r="A122" s="386"/>
      <c r="B122" s="386"/>
      <c r="C122" s="462" t="s">
        <v>978</v>
      </c>
      <c r="D122" s="463"/>
      <c r="E122" s="463"/>
      <c r="F122" s="464"/>
      <c r="G122" s="266"/>
      <c r="H122" s="266"/>
      <c r="I122" s="266"/>
      <c r="J122" s="266"/>
      <c r="K122" s="266"/>
      <c r="L122" s="266"/>
    </row>
    <row r="123" spans="1:12" ht="16.5" customHeight="1">
      <c r="A123" s="386"/>
      <c r="B123" s="386"/>
      <c r="C123" s="462" t="s">
        <v>519</v>
      </c>
      <c r="D123" s="463"/>
      <c r="E123" s="463"/>
      <c r="F123" s="464"/>
      <c r="G123" s="266"/>
      <c r="H123" s="266"/>
      <c r="I123" s="266"/>
      <c r="J123" s="266"/>
      <c r="K123" s="266"/>
      <c r="L123" s="266"/>
    </row>
    <row r="124" spans="1:12" s="309" customFormat="1" ht="16.5" customHeight="1">
      <c r="A124" s="386"/>
      <c r="B124" s="386"/>
      <c r="C124" s="465" t="s">
        <v>236</v>
      </c>
      <c r="D124" s="466"/>
      <c r="E124" s="466"/>
      <c r="F124" s="467"/>
      <c r="G124" s="266"/>
      <c r="H124" s="266"/>
      <c r="I124" s="266"/>
      <c r="J124" s="266"/>
      <c r="K124" s="266"/>
      <c r="L124" s="266"/>
    </row>
    <row r="125" spans="1:12" ht="16.5" customHeight="1" thickBot="1">
      <c r="A125" s="299"/>
      <c r="B125" s="299"/>
      <c r="C125" s="310"/>
      <c r="D125" s="310"/>
      <c r="E125" s="310"/>
      <c r="F125" s="310"/>
      <c r="G125" s="266"/>
      <c r="H125" s="266"/>
      <c r="I125" s="266"/>
      <c r="J125" s="266"/>
      <c r="K125" s="266"/>
      <c r="L125" s="266"/>
    </row>
    <row r="126" spans="1:12" ht="16.5" customHeight="1">
      <c r="A126" s="452" t="s">
        <v>520</v>
      </c>
      <c r="B126" s="453"/>
      <c r="C126" s="453"/>
      <c r="D126" s="453"/>
      <c r="E126" s="453"/>
      <c r="F126" s="454"/>
      <c r="G126" s="311"/>
      <c r="H126" s="311"/>
      <c r="I126" s="311"/>
      <c r="J126" s="311"/>
      <c r="K126" s="311"/>
      <c r="L126" s="311"/>
    </row>
    <row r="127" spans="1:12" ht="16.5" customHeight="1">
      <c r="A127" s="446" t="s">
        <v>979</v>
      </c>
      <c r="B127" s="447"/>
      <c r="C127" s="447"/>
      <c r="D127" s="447"/>
      <c r="E127" s="447"/>
      <c r="F127" s="448"/>
      <c r="G127" s="266"/>
      <c r="H127" s="266"/>
      <c r="I127" s="266"/>
      <c r="J127" s="266"/>
      <c r="K127" s="266"/>
      <c r="L127" s="266"/>
    </row>
    <row r="128" spans="1:12" ht="16.5" customHeight="1">
      <c r="A128" s="446" t="s">
        <v>980</v>
      </c>
      <c r="B128" s="447"/>
      <c r="C128" s="447"/>
      <c r="D128" s="447"/>
      <c r="E128" s="447"/>
      <c r="F128" s="448"/>
      <c r="G128" s="266"/>
      <c r="H128" s="266"/>
      <c r="I128" s="266"/>
      <c r="J128" s="266"/>
      <c r="K128" s="266"/>
      <c r="L128" s="266"/>
    </row>
    <row r="129" spans="1:12" ht="16.5" customHeight="1">
      <c r="A129" s="443" t="s">
        <v>794</v>
      </c>
      <c r="B129" s="444"/>
      <c r="C129" s="444"/>
      <c r="D129" s="444"/>
      <c r="E129" s="444"/>
      <c r="F129" s="445"/>
      <c r="G129" s="266"/>
      <c r="H129" s="266"/>
      <c r="I129" s="266"/>
      <c r="J129" s="266"/>
      <c r="K129" s="266"/>
      <c r="L129" s="266"/>
    </row>
    <row r="130" spans="1:12" ht="16.5" customHeight="1">
      <c r="A130" s="312"/>
      <c r="B130" s="313"/>
      <c r="C130" s="313"/>
      <c r="D130" s="313"/>
      <c r="E130" s="313"/>
      <c r="F130" s="314"/>
      <c r="G130" s="266"/>
      <c r="H130" s="266"/>
      <c r="I130" s="266"/>
      <c r="J130" s="266"/>
      <c r="K130" s="266"/>
      <c r="L130" s="266"/>
    </row>
    <row r="131" spans="1:12" ht="16.5" customHeight="1">
      <c r="A131" s="446" t="s">
        <v>981</v>
      </c>
      <c r="B131" s="447"/>
      <c r="C131" s="447"/>
      <c r="D131" s="447"/>
      <c r="E131" s="447"/>
      <c r="F131" s="448"/>
      <c r="G131" s="266"/>
      <c r="H131" s="266"/>
      <c r="I131" s="266"/>
      <c r="J131" s="266"/>
      <c r="K131" s="266"/>
      <c r="L131" s="266"/>
    </row>
    <row r="132" spans="1:12" ht="16.5" customHeight="1">
      <c r="A132" s="446" t="s">
        <v>982</v>
      </c>
      <c r="B132" s="447"/>
      <c r="C132" s="447"/>
      <c r="D132" s="447"/>
      <c r="E132" s="447"/>
      <c r="F132" s="448"/>
      <c r="G132" s="266"/>
      <c r="H132" s="266"/>
      <c r="I132" s="266"/>
      <c r="J132" s="266"/>
      <c r="K132" s="266"/>
      <c r="L132" s="266"/>
    </row>
    <row r="133" spans="1:12" ht="15" customHeight="1">
      <c r="A133" s="446" t="s">
        <v>521</v>
      </c>
      <c r="B133" s="447"/>
      <c r="C133" s="447"/>
      <c r="D133" s="447"/>
      <c r="E133" s="447"/>
      <c r="F133" s="448"/>
      <c r="G133" s="266"/>
      <c r="H133" s="266"/>
      <c r="I133" s="266"/>
      <c r="J133" s="266"/>
      <c r="K133" s="266"/>
      <c r="L133" s="266"/>
    </row>
    <row r="134" spans="1:12" ht="109.5" customHeight="1">
      <c r="A134" s="446" t="s">
        <v>877</v>
      </c>
      <c r="B134" s="447"/>
      <c r="C134" s="447"/>
      <c r="D134" s="447"/>
      <c r="E134" s="447"/>
      <c r="F134" s="448"/>
      <c r="G134" s="266"/>
      <c r="H134" s="266"/>
      <c r="I134" s="266"/>
      <c r="J134" s="266"/>
      <c r="K134" s="266"/>
      <c r="L134" s="266"/>
    </row>
    <row r="135" spans="1:12" ht="120.95" customHeight="1">
      <c r="A135" s="446" t="s">
        <v>878</v>
      </c>
      <c r="B135" s="447"/>
      <c r="C135" s="447"/>
      <c r="D135" s="447"/>
      <c r="E135" s="447"/>
      <c r="F135" s="448"/>
      <c r="G135" s="266"/>
      <c r="H135" s="266"/>
      <c r="I135" s="266"/>
      <c r="J135" s="266"/>
      <c r="K135" s="266"/>
      <c r="L135" s="266"/>
    </row>
    <row r="136" spans="1:12" ht="16.5" customHeight="1">
      <c r="A136" s="446" t="s">
        <v>797</v>
      </c>
      <c r="B136" s="447"/>
      <c r="C136" s="447"/>
      <c r="D136" s="447"/>
      <c r="E136" s="447"/>
      <c r="F136" s="448"/>
      <c r="G136" s="266"/>
      <c r="H136" s="266"/>
      <c r="I136" s="266"/>
      <c r="J136" s="266"/>
      <c r="K136" s="266"/>
      <c r="L136" s="266"/>
    </row>
    <row r="137" spans="1:12" ht="16.5" customHeight="1">
      <c r="A137" s="446" t="s">
        <v>798</v>
      </c>
      <c r="B137" s="447"/>
      <c r="C137" s="447"/>
      <c r="D137" s="447"/>
      <c r="E137" s="447"/>
      <c r="F137" s="448"/>
      <c r="G137" s="266"/>
      <c r="H137" s="266"/>
      <c r="I137" s="266"/>
      <c r="J137" s="266"/>
      <c r="K137" s="266"/>
      <c r="L137" s="266"/>
    </row>
    <row r="138" spans="1:12" ht="16.5" customHeight="1">
      <c r="A138" s="446" t="s">
        <v>879</v>
      </c>
      <c r="B138" s="447"/>
      <c r="C138" s="447"/>
      <c r="D138" s="447"/>
      <c r="E138" s="447"/>
      <c r="F138" s="448"/>
      <c r="G138" s="266"/>
      <c r="H138" s="266"/>
      <c r="I138" s="266"/>
      <c r="J138" s="266"/>
      <c r="K138" s="266"/>
      <c r="L138" s="266"/>
    </row>
    <row r="139" spans="1:12" ht="16.5" customHeight="1">
      <c r="A139" s="443" t="s">
        <v>723</v>
      </c>
      <c r="B139" s="444"/>
      <c r="C139" s="444"/>
      <c r="D139" s="444"/>
      <c r="E139" s="444"/>
      <c r="F139" s="445"/>
      <c r="G139" s="266"/>
      <c r="H139" s="266"/>
      <c r="I139" s="266"/>
      <c r="J139" s="266"/>
      <c r="K139" s="266"/>
      <c r="L139" s="266"/>
    </row>
    <row r="140" spans="1:12" ht="16.5" customHeight="1">
      <c r="A140" s="446" t="s">
        <v>892</v>
      </c>
      <c r="B140" s="447"/>
      <c r="C140" s="447"/>
      <c r="D140" s="447"/>
      <c r="E140" s="447"/>
      <c r="F140" s="448"/>
      <c r="G140" s="266"/>
      <c r="H140" s="266"/>
      <c r="I140" s="266"/>
      <c r="J140" s="266"/>
      <c r="K140" s="266"/>
      <c r="L140" s="266"/>
    </row>
    <row r="141" spans="1:12" ht="16.5" customHeight="1" thickBot="1">
      <c r="A141" s="449" t="s">
        <v>893</v>
      </c>
      <c r="B141" s="450"/>
      <c r="C141" s="450"/>
      <c r="D141" s="450"/>
      <c r="E141" s="450"/>
      <c r="F141" s="451"/>
      <c r="G141" s="266"/>
      <c r="H141" s="266"/>
      <c r="I141" s="266"/>
      <c r="J141" s="266"/>
      <c r="K141" s="266"/>
      <c r="L141" s="266"/>
    </row>
    <row r="142" spans="1:12" ht="16.5" customHeight="1">
      <c r="A142" s="182"/>
      <c r="B142" s="182"/>
      <c r="C142" s="182"/>
      <c r="D142" s="182"/>
      <c r="E142" s="182"/>
      <c r="F142" s="182"/>
      <c r="G142" s="266"/>
      <c r="H142" s="266"/>
      <c r="I142" s="266"/>
      <c r="J142" s="266"/>
      <c r="K142" s="266"/>
      <c r="L142" s="266"/>
    </row>
    <row r="143" spans="1:12" s="225" customFormat="1" ht="16.5" customHeight="1">
      <c r="A143" s="303" t="s">
        <v>522</v>
      </c>
      <c r="B143" s="315"/>
      <c r="C143" s="316"/>
      <c r="D143" s="316"/>
      <c r="E143" s="316"/>
      <c r="F143" s="316"/>
      <c r="G143" s="229"/>
      <c r="H143" s="229"/>
      <c r="I143" s="229"/>
      <c r="J143" s="229"/>
      <c r="K143" s="229"/>
      <c r="L143" s="229"/>
    </row>
    <row r="144" spans="1:12" s="225" customFormat="1" ht="16.5" customHeight="1">
      <c r="A144" s="303"/>
      <c r="B144" s="315"/>
      <c r="C144" s="316"/>
      <c r="D144" s="316"/>
      <c r="E144" s="316"/>
      <c r="F144" s="316"/>
      <c r="G144" s="229"/>
      <c r="H144" s="229"/>
      <c r="I144" s="229"/>
      <c r="J144" s="229"/>
      <c r="K144" s="229"/>
      <c r="L144" s="229"/>
    </row>
    <row r="145" spans="1:16384" s="225" customFormat="1" ht="16.5" customHeight="1">
      <c r="A145" s="398" t="s">
        <v>523</v>
      </c>
      <c r="B145" s="398"/>
      <c r="C145" s="398"/>
      <c r="D145" s="398"/>
      <c r="E145" s="398"/>
      <c r="F145" s="398"/>
      <c r="G145" s="229"/>
      <c r="H145" s="229"/>
      <c r="I145" s="229"/>
      <c r="J145" s="229"/>
      <c r="K145" s="229"/>
      <c r="L145" s="229"/>
    </row>
    <row r="146" spans="1:16384" s="225" customFormat="1" ht="16.5" customHeight="1">
      <c r="A146" s="398" t="s">
        <v>1071</v>
      </c>
      <c r="B146" s="398"/>
      <c r="C146" s="398"/>
      <c r="D146" s="398"/>
      <c r="E146" s="398"/>
      <c r="F146" s="398"/>
      <c r="G146" s="229"/>
      <c r="H146" s="229"/>
      <c r="I146" s="229"/>
      <c r="J146" s="229"/>
      <c r="K146" s="229"/>
      <c r="L146" s="229"/>
    </row>
    <row r="147" spans="1:16384" s="225" customFormat="1" ht="16.5" customHeight="1">
      <c r="A147" s="397" t="s">
        <v>880</v>
      </c>
      <c r="B147" s="397"/>
      <c r="C147" s="397"/>
      <c r="D147" s="397"/>
      <c r="E147" s="397"/>
      <c r="F147" s="397"/>
      <c r="G147" s="229"/>
      <c r="H147" s="229"/>
      <c r="I147" s="229"/>
      <c r="J147" s="229"/>
      <c r="K147" s="229"/>
      <c r="L147" s="229"/>
    </row>
    <row r="148" spans="1:16384" s="225" customFormat="1" ht="28.5" customHeight="1">
      <c r="A148" s="397" t="s">
        <v>983</v>
      </c>
      <c r="B148" s="397"/>
      <c r="C148" s="397"/>
      <c r="D148" s="397"/>
      <c r="E148" s="397"/>
      <c r="F148" s="397"/>
      <c r="G148" s="229"/>
      <c r="H148" s="229"/>
      <c r="I148" s="229"/>
      <c r="J148" s="229"/>
      <c r="K148" s="229"/>
      <c r="L148" s="229"/>
    </row>
    <row r="149" spans="1:16384" s="225" customFormat="1" ht="16.5" customHeight="1">
      <c r="A149" s="397" t="s">
        <v>859</v>
      </c>
      <c r="B149" s="397"/>
      <c r="C149" s="397"/>
      <c r="D149" s="397"/>
      <c r="E149" s="397"/>
      <c r="F149" s="397"/>
      <c r="G149" s="229"/>
      <c r="H149" s="229"/>
      <c r="I149" s="229"/>
      <c r="J149" s="229"/>
      <c r="K149" s="229"/>
      <c r="L149" s="229"/>
    </row>
    <row r="150" spans="1:16384" s="225" customFormat="1" ht="16.5" customHeight="1">
      <c r="A150" s="398" t="s">
        <v>951</v>
      </c>
      <c r="B150" s="398"/>
      <c r="C150" s="398"/>
      <c r="D150" s="398"/>
      <c r="E150" s="398"/>
      <c r="F150" s="398"/>
      <c r="G150" s="229"/>
      <c r="H150" s="229"/>
      <c r="I150" s="229"/>
      <c r="J150" s="229"/>
      <c r="K150" s="229"/>
      <c r="L150" s="229"/>
    </row>
    <row r="151" spans="1:16384" s="225" customFormat="1" ht="16.5" customHeight="1">
      <c r="A151" s="398" t="s">
        <v>952</v>
      </c>
      <c r="B151" s="398"/>
      <c r="C151" s="398"/>
      <c r="D151" s="398"/>
      <c r="E151" s="398"/>
      <c r="F151" s="398"/>
      <c r="G151" s="229"/>
      <c r="H151" s="229"/>
      <c r="I151" s="229"/>
      <c r="J151" s="229"/>
      <c r="K151" s="229"/>
      <c r="L151" s="229"/>
    </row>
    <row r="152" spans="1:16384" s="225" customFormat="1" ht="16.5" customHeight="1">
      <c r="A152" s="398" t="s">
        <v>953</v>
      </c>
      <c r="B152" s="398"/>
      <c r="C152" s="398"/>
      <c r="D152" s="398"/>
      <c r="E152" s="398"/>
      <c r="F152" s="398"/>
      <c r="G152" s="229"/>
      <c r="H152" s="229"/>
      <c r="I152" s="229"/>
      <c r="J152" s="229"/>
      <c r="K152" s="229"/>
      <c r="L152" s="229"/>
    </row>
    <row r="153" spans="1:16384" s="225" customFormat="1" ht="16.5" customHeight="1">
      <c r="A153" s="442" t="s">
        <v>524</v>
      </c>
      <c r="B153" s="442"/>
      <c r="C153" s="442"/>
      <c r="D153" s="442"/>
      <c r="E153" s="442"/>
      <c r="F153" s="442"/>
      <c r="G153" s="229"/>
      <c r="H153" s="229"/>
      <c r="I153" s="229"/>
      <c r="J153" s="229"/>
      <c r="K153" s="229"/>
      <c r="L153" s="229"/>
    </row>
    <row r="154" spans="1:16384" s="225" customFormat="1" ht="16.5" customHeight="1">
      <c r="A154" s="397" t="s">
        <v>954</v>
      </c>
      <c r="B154" s="397"/>
      <c r="C154" s="397"/>
      <c r="D154" s="397"/>
      <c r="E154" s="397"/>
      <c r="F154" s="397"/>
      <c r="G154" s="229"/>
      <c r="H154" s="229"/>
      <c r="I154" s="229"/>
      <c r="J154" s="229"/>
      <c r="K154" s="229"/>
      <c r="L154" s="229"/>
    </row>
    <row r="155" spans="1:16384" s="225" customFormat="1" ht="16.5" customHeight="1">
      <c r="A155" s="397" t="s">
        <v>860</v>
      </c>
      <c r="B155" s="397"/>
      <c r="C155" s="397"/>
      <c r="D155" s="397"/>
      <c r="E155" s="397"/>
      <c r="F155" s="397"/>
      <c r="G155" s="229"/>
      <c r="H155" s="229"/>
      <c r="I155" s="229"/>
      <c r="J155" s="229"/>
      <c r="K155" s="229"/>
      <c r="L155" s="229"/>
    </row>
    <row r="156" spans="1:16384" s="225" customFormat="1" ht="16.5" customHeight="1">
      <c r="A156" s="398" t="s">
        <v>525</v>
      </c>
      <c r="B156" s="398"/>
      <c r="C156" s="398"/>
      <c r="D156" s="398"/>
      <c r="E156" s="398"/>
      <c r="F156" s="398"/>
      <c r="G156" s="229"/>
      <c r="H156" s="229"/>
      <c r="I156" s="229"/>
      <c r="J156" s="229"/>
      <c r="K156" s="229"/>
      <c r="L156" s="229"/>
    </row>
    <row r="157" spans="1:16384" s="225" customFormat="1" ht="16.5" customHeight="1">
      <c r="A157" s="397" t="s">
        <v>894</v>
      </c>
      <c r="B157" s="397"/>
      <c r="C157" s="397"/>
      <c r="D157" s="397"/>
      <c r="E157" s="397"/>
      <c r="F157" s="397"/>
      <c r="G157" s="229"/>
      <c r="H157" s="229"/>
      <c r="I157" s="229"/>
      <c r="J157" s="229"/>
      <c r="K157" s="229"/>
      <c r="L157" s="229"/>
      <c r="M157" s="441"/>
      <c r="N157" s="441"/>
      <c r="O157" s="441"/>
      <c r="P157" s="441"/>
      <c r="Q157" s="441"/>
      <c r="R157" s="441"/>
      <c r="S157" s="441"/>
      <c r="T157" s="441"/>
      <c r="U157" s="441"/>
      <c r="V157" s="441"/>
      <c r="W157" s="441"/>
      <c r="X157" s="441"/>
      <c r="Y157" s="441"/>
      <c r="Z157" s="441"/>
      <c r="AA157" s="441"/>
      <c r="AB157" s="441"/>
      <c r="AC157" s="441"/>
      <c r="AD157" s="441"/>
      <c r="AE157" s="441"/>
      <c r="AF157" s="441"/>
      <c r="AG157" s="441"/>
      <c r="AH157" s="441"/>
      <c r="AI157" s="441"/>
      <c r="AJ157" s="441"/>
      <c r="AK157" s="441"/>
      <c r="AL157" s="441"/>
      <c r="AM157" s="441"/>
      <c r="AN157" s="441"/>
      <c r="AO157" s="441"/>
      <c r="AP157" s="441"/>
      <c r="AQ157" s="441"/>
      <c r="AR157" s="441"/>
      <c r="AS157" s="441"/>
      <c r="AT157" s="441"/>
      <c r="AU157" s="441"/>
      <c r="AV157" s="441"/>
      <c r="AW157" s="441"/>
      <c r="AX157" s="441"/>
      <c r="AY157" s="441"/>
      <c r="AZ157" s="441"/>
      <c r="BA157" s="441"/>
      <c r="BB157" s="441"/>
      <c r="BC157" s="441"/>
      <c r="BD157" s="441"/>
      <c r="BE157" s="441"/>
      <c r="BF157" s="441"/>
      <c r="BG157" s="441"/>
      <c r="BH157" s="441"/>
      <c r="BI157" s="441"/>
      <c r="BJ157" s="441"/>
      <c r="BK157" s="441"/>
      <c r="BL157" s="441"/>
      <c r="BM157" s="441"/>
      <c r="BN157" s="441"/>
      <c r="BO157" s="441"/>
      <c r="BP157" s="441"/>
      <c r="BQ157" s="441"/>
      <c r="BR157" s="441"/>
      <c r="BS157" s="441"/>
      <c r="BT157" s="441"/>
      <c r="BU157" s="441"/>
      <c r="BV157" s="441"/>
      <c r="BW157" s="441"/>
      <c r="BX157" s="441"/>
      <c r="BY157" s="441"/>
      <c r="BZ157" s="441"/>
      <c r="CA157" s="441"/>
      <c r="CB157" s="441"/>
      <c r="CC157" s="441"/>
      <c r="CD157" s="441"/>
      <c r="CE157" s="441"/>
      <c r="CF157" s="441"/>
      <c r="CG157" s="441"/>
      <c r="CH157" s="441"/>
      <c r="CI157" s="441"/>
      <c r="CJ157" s="441"/>
      <c r="CK157" s="441"/>
      <c r="CL157" s="441"/>
      <c r="CM157" s="441"/>
      <c r="CN157" s="441"/>
      <c r="CO157" s="441"/>
      <c r="CP157" s="441"/>
      <c r="CQ157" s="441"/>
      <c r="CR157" s="441"/>
      <c r="CS157" s="441"/>
      <c r="CT157" s="441"/>
      <c r="CU157" s="441"/>
      <c r="CV157" s="441"/>
      <c r="CW157" s="441"/>
      <c r="CX157" s="441"/>
      <c r="CY157" s="441"/>
      <c r="CZ157" s="441"/>
      <c r="DA157" s="441"/>
      <c r="DB157" s="441"/>
      <c r="DC157" s="441"/>
      <c r="DD157" s="441"/>
      <c r="DE157" s="441"/>
      <c r="DF157" s="441"/>
      <c r="DG157" s="441"/>
      <c r="DH157" s="441"/>
      <c r="DI157" s="441"/>
      <c r="DJ157" s="441"/>
      <c r="DK157" s="441"/>
      <c r="DL157" s="441"/>
      <c r="DM157" s="441"/>
      <c r="DN157" s="441"/>
      <c r="DO157" s="441"/>
      <c r="DP157" s="441"/>
      <c r="DQ157" s="441"/>
      <c r="DR157" s="441"/>
      <c r="DS157" s="441"/>
      <c r="DT157" s="441"/>
      <c r="DU157" s="441"/>
      <c r="DV157" s="441"/>
      <c r="DW157" s="441"/>
      <c r="DX157" s="441"/>
      <c r="DY157" s="441"/>
      <c r="DZ157" s="441"/>
      <c r="EA157" s="441"/>
      <c r="EB157" s="441"/>
      <c r="EC157" s="441"/>
      <c r="ED157" s="441"/>
      <c r="EE157" s="441"/>
      <c r="EF157" s="441"/>
      <c r="EG157" s="441"/>
      <c r="EH157" s="441"/>
      <c r="EI157" s="441"/>
      <c r="EJ157" s="441"/>
      <c r="EK157" s="441"/>
      <c r="EL157" s="441"/>
      <c r="EM157" s="441"/>
      <c r="EN157" s="441"/>
      <c r="EO157" s="441"/>
      <c r="EP157" s="441"/>
      <c r="EQ157" s="441"/>
      <c r="ER157" s="441"/>
      <c r="ES157" s="441"/>
      <c r="ET157" s="441"/>
      <c r="EU157" s="441"/>
      <c r="EV157" s="441"/>
      <c r="EW157" s="441"/>
      <c r="EX157" s="441"/>
      <c r="EY157" s="441"/>
      <c r="EZ157" s="441"/>
      <c r="FA157" s="441"/>
      <c r="FB157" s="441"/>
      <c r="FC157" s="441"/>
      <c r="FD157" s="441"/>
      <c r="FE157" s="441"/>
      <c r="FF157" s="441"/>
      <c r="FG157" s="441"/>
      <c r="FH157" s="441"/>
      <c r="FI157" s="441"/>
      <c r="FJ157" s="441"/>
      <c r="FK157" s="441"/>
      <c r="FL157" s="441"/>
      <c r="FM157" s="441"/>
      <c r="FN157" s="441"/>
      <c r="FO157" s="441"/>
      <c r="FP157" s="441"/>
      <c r="FQ157" s="441"/>
      <c r="FR157" s="441"/>
      <c r="FS157" s="441"/>
      <c r="FT157" s="441"/>
      <c r="FU157" s="441"/>
      <c r="FV157" s="441"/>
      <c r="FW157" s="441"/>
      <c r="FX157" s="441"/>
      <c r="FY157" s="441"/>
      <c r="FZ157" s="441"/>
      <c r="GA157" s="441"/>
      <c r="GB157" s="441"/>
      <c r="GC157" s="441"/>
      <c r="GD157" s="441"/>
      <c r="GE157" s="441"/>
      <c r="GF157" s="441"/>
      <c r="GG157" s="441"/>
      <c r="GH157" s="441"/>
      <c r="GI157" s="441"/>
      <c r="GJ157" s="441"/>
      <c r="GK157" s="441"/>
      <c r="GL157" s="441"/>
      <c r="GM157" s="441"/>
      <c r="GN157" s="441"/>
      <c r="GO157" s="441"/>
      <c r="GP157" s="441"/>
      <c r="GQ157" s="441"/>
      <c r="GR157" s="441"/>
      <c r="GS157" s="441"/>
      <c r="GT157" s="441"/>
      <c r="GU157" s="441"/>
      <c r="GV157" s="441"/>
      <c r="GW157" s="441"/>
      <c r="GX157" s="441"/>
      <c r="GY157" s="441"/>
      <c r="GZ157" s="441"/>
      <c r="HA157" s="441"/>
      <c r="HB157" s="441"/>
      <c r="HC157" s="441"/>
      <c r="HD157" s="441"/>
      <c r="HE157" s="441"/>
      <c r="HF157" s="441"/>
      <c r="HG157" s="441"/>
      <c r="HH157" s="441"/>
      <c r="HI157" s="441"/>
      <c r="HJ157" s="441"/>
      <c r="HK157" s="441"/>
      <c r="HL157" s="441"/>
      <c r="HM157" s="441"/>
      <c r="HN157" s="441"/>
      <c r="HO157" s="441"/>
      <c r="HP157" s="441"/>
      <c r="HQ157" s="441"/>
      <c r="HR157" s="441"/>
      <c r="HS157" s="441"/>
      <c r="HT157" s="441"/>
      <c r="HU157" s="441"/>
      <c r="HV157" s="441"/>
      <c r="HW157" s="441"/>
      <c r="HX157" s="441"/>
      <c r="HY157" s="441"/>
      <c r="HZ157" s="441"/>
      <c r="IA157" s="441"/>
      <c r="IB157" s="441"/>
      <c r="IC157" s="441"/>
      <c r="ID157" s="441"/>
      <c r="IE157" s="441"/>
      <c r="IF157" s="441"/>
      <c r="IG157" s="441"/>
      <c r="IH157" s="441"/>
      <c r="II157" s="441"/>
      <c r="IJ157" s="441"/>
      <c r="IK157" s="441"/>
      <c r="IL157" s="441"/>
      <c r="IM157" s="441"/>
      <c r="IN157" s="441"/>
      <c r="IO157" s="441"/>
      <c r="IP157" s="441"/>
      <c r="IQ157" s="441"/>
      <c r="IR157" s="441"/>
      <c r="IS157" s="441"/>
      <c r="IT157" s="441"/>
      <c r="IU157" s="441"/>
      <c r="IV157" s="441"/>
      <c r="IW157" s="441"/>
      <c r="IX157" s="441"/>
      <c r="IY157" s="441"/>
      <c r="IZ157" s="441"/>
      <c r="JA157" s="441"/>
      <c r="JB157" s="441"/>
      <c r="JC157" s="441"/>
      <c r="JD157" s="441"/>
      <c r="JE157" s="441"/>
      <c r="JF157" s="441"/>
      <c r="JG157" s="441"/>
      <c r="JH157" s="441"/>
      <c r="JI157" s="441"/>
      <c r="JJ157" s="441"/>
      <c r="JK157" s="441"/>
      <c r="JL157" s="441"/>
      <c r="JM157" s="441"/>
      <c r="JN157" s="441"/>
      <c r="JO157" s="441"/>
      <c r="JP157" s="441"/>
      <c r="JQ157" s="441"/>
      <c r="JR157" s="441"/>
      <c r="JS157" s="441"/>
      <c r="JT157" s="441"/>
      <c r="JU157" s="441"/>
      <c r="JV157" s="441"/>
      <c r="JW157" s="441"/>
      <c r="JX157" s="441"/>
      <c r="JY157" s="441"/>
      <c r="JZ157" s="441"/>
      <c r="KA157" s="441"/>
      <c r="KB157" s="441"/>
      <c r="KC157" s="441"/>
      <c r="KD157" s="441"/>
      <c r="KE157" s="441"/>
      <c r="KF157" s="441"/>
      <c r="KG157" s="441"/>
      <c r="KH157" s="441"/>
      <c r="KI157" s="441"/>
      <c r="KJ157" s="441"/>
      <c r="KK157" s="441"/>
      <c r="KL157" s="441"/>
      <c r="KM157" s="441"/>
      <c r="KN157" s="441"/>
      <c r="KO157" s="441"/>
      <c r="KP157" s="441"/>
      <c r="KQ157" s="441"/>
      <c r="KR157" s="441"/>
      <c r="KS157" s="441"/>
      <c r="KT157" s="441"/>
      <c r="KU157" s="441"/>
      <c r="KV157" s="441"/>
      <c r="KW157" s="441"/>
      <c r="KX157" s="441"/>
      <c r="KY157" s="441"/>
      <c r="KZ157" s="441"/>
      <c r="LA157" s="441"/>
      <c r="LB157" s="441"/>
      <c r="LC157" s="441"/>
      <c r="LD157" s="441"/>
      <c r="LE157" s="441"/>
      <c r="LF157" s="441"/>
      <c r="LG157" s="441"/>
      <c r="LH157" s="441"/>
      <c r="LI157" s="441"/>
      <c r="LJ157" s="441"/>
      <c r="LK157" s="441"/>
      <c r="LL157" s="441"/>
      <c r="LM157" s="441"/>
      <c r="LN157" s="441"/>
      <c r="LO157" s="441"/>
      <c r="LP157" s="441"/>
      <c r="LQ157" s="441"/>
      <c r="LR157" s="441"/>
      <c r="LS157" s="441"/>
      <c r="LT157" s="441"/>
      <c r="LU157" s="441"/>
      <c r="LV157" s="441"/>
      <c r="LW157" s="441"/>
      <c r="LX157" s="441"/>
      <c r="LY157" s="441"/>
      <c r="LZ157" s="441"/>
      <c r="MA157" s="441"/>
      <c r="MB157" s="441"/>
      <c r="MC157" s="441"/>
      <c r="MD157" s="441"/>
      <c r="ME157" s="441"/>
      <c r="MF157" s="441"/>
      <c r="MG157" s="441"/>
      <c r="MH157" s="441"/>
      <c r="MI157" s="441"/>
      <c r="MJ157" s="441"/>
      <c r="MK157" s="441"/>
      <c r="ML157" s="441"/>
      <c r="MM157" s="441"/>
      <c r="MN157" s="441"/>
      <c r="MO157" s="441"/>
      <c r="MP157" s="441"/>
      <c r="MQ157" s="441"/>
      <c r="MR157" s="441"/>
      <c r="MS157" s="441"/>
      <c r="MT157" s="441"/>
      <c r="MU157" s="441"/>
      <c r="MV157" s="441"/>
      <c r="MW157" s="441"/>
      <c r="MX157" s="441"/>
      <c r="MY157" s="441"/>
      <c r="MZ157" s="441"/>
      <c r="NA157" s="441"/>
      <c r="NB157" s="441"/>
      <c r="NC157" s="441"/>
      <c r="ND157" s="441"/>
      <c r="NE157" s="441"/>
      <c r="NF157" s="441"/>
      <c r="NG157" s="441"/>
      <c r="NH157" s="441"/>
      <c r="NI157" s="441"/>
      <c r="NJ157" s="441"/>
      <c r="NK157" s="441"/>
      <c r="NL157" s="441"/>
      <c r="NM157" s="441"/>
      <c r="NN157" s="441"/>
      <c r="NO157" s="441"/>
      <c r="NP157" s="441"/>
      <c r="NQ157" s="441"/>
      <c r="NR157" s="441"/>
      <c r="NS157" s="441"/>
      <c r="NT157" s="441"/>
      <c r="NU157" s="441"/>
      <c r="NV157" s="441"/>
      <c r="NW157" s="441"/>
      <c r="NX157" s="441"/>
      <c r="NY157" s="441"/>
      <c r="NZ157" s="441"/>
      <c r="OA157" s="441"/>
      <c r="OB157" s="441"/>
      <c r="OC157" s="441"/>
      <c r="OD157" s="441"/>
      <c r="OE157" s="441"/>
      <c r="OF157" s="441"/>
      <c r="OG157" s="441"/>
      <c r="OH157" s="441"/>
      <c r="OI157" s="441"/>
      <c r="OJ157" s="441"/>
      <c r="OK157" s="441"/>
      <c r="OL157" s="441"/>
      <c r="OM157" s="441"/>
      <c r="ON157" s="441"/>
      <c r="OO157" s="441"/>
      <c r="OP157" s="441"/>
      <c r="OQ157" s="441"/>
      <c r="OR157" s="441"/>
      <c r="OS157" s="441"/>
      <c r="OT157" s="441"/>
      <c r="OU157" s="441"/>
      <c r="OV157" s="441"/>
      <c r="OW157" s="441"/>
      <c r="OX157" s="441"/>
      <c r="OY157" s="441"/>
      <c r="OZ157" s="441"/>
      <c r="PA157" s="441"/>
      <c r="PB157" s="441"/>
      <c r="PC157" s="441"/>
      <c r="PD157" s="441"/>
      <c r="PE157" s="441"/>
      <c r="PF157" s="441"/>
      <c r="PG157" s="441"/>
      <c r="PH157" s="441"/>
      <c r="PI157" s="441"/>
      <c r="PJ157" s="441"/>
      <c r="PK157" s="441"/>
      <c r="PL157" s="441"/>
      <c r="PM157" s="441"/>
      <c r="PN157" s="441"/>
      <c r="PO157" s="441"/>
      <c r="PP157" s="441"/>
      <c r="PQ157" s="441"/>
      <c r="PR157" s="441"/>
      <c r="PS157" s="441"/>
      <c r="PT157" s="441"/>
      <c r="PU157" s="441"/>
      <c r="PV157" s="441"/>
      <c r="PW157" s="441"/>
      <c r="PX157" s="441"/>
      <c r="PY157" s="441"/>
      <c r="PZ157" s="441"/>
      <c r="QA157" s="441"/>
      <c r="QB157" s="441"/>
      <c r="QC157" s="441"/>
      <c r="QD157" s="441"/>
      <c r="QE157" s="441"/>
      <c r="QF157" s="441"/>
      <c r="QG157" s="441"/>
      <c r="QH157" s="441"/>
      <c r="QI157" s="441"/>
      <c r="QJ157" s="441"/>
      <c r="QK157" s="441"/>
      <c r="QL157" s="441"/>
      <c r="QM157" s="441"/>
      <c r="QN157" s="441"/>
      <c r="QO157" s="441"/>
      <c r="QP157" s="441"/>
      <c r="QQ157" s="441"/>
      <c r="QR157" s="441"/>
      <c r="QS157" s="441"/>
      <c r="QT157" s="441"/>
      <c r="QU157" s="441"/>
      <c r="QV157" s="441"/>
      <c r="QW157" s="441"/>
      <c r="QX157" s="441"/>
      <c r="QY157" s="441"/>
      <c r="QZ157" s="441"/>
      <c r="RA157" s="441"/>
      <c r="RB157" s="441"/>
      <c r="RC157" s="441"/>
      <c r="RD157" s="441"/>
      <c r="RE157" s="441"/>
      <c r="RF157" s="441"/>
      <c r="RG157" s="441"/>
      <c r="RH157" s="441"/>
      <c r="RI157" s="441"/>
      <c r="RJ157" s="441"/>
      <c r="RK157" s="441"/>
      <c r="RL157" s="441"/>
      <c r="RM157" s="441"/>
      <c r="RN157" s="441"/>
      <c r="RO157" s="441"/>
      <c r="RP157" s="441"/>
      <c r="RQ157" s="441"/>
      <c r="RR157" s="441"/>
      <c r="RS157" s="441"/>
      <c r="RT157" s="441"/>
      <c r="RU157" s="441"/>
      <c r="RV157" s="441"/>
      <c r="RW157" s="441"/>
      <c r="RX157" s="441"/>
      <c r="RY157" s="441"/>
      <c r="RZ157" s="441"/>
      <c r="SA157" s="441"/>
      <c r="SB157" s="441"/>
      <c r="SC157" s="441"/>
      <c r="SD157" s="441"/>
      <c r="SE157" s="441"/>
      <c r="SF157" s="441"/>
      <c r="SG157" s="441"/>
      <c r="SH157" s="441"/>
      <c r="SI157" s="441"/>
      <c r="SJ157" s="441"/>
      <c r="SK157" s="441"/>
      <c r="SL157" s="441"/>
      <c r="SM157" s="441"/>
      <c r="SN157" s="441"/>
      <c r="SO157" s="441"/>
      <c r="SP157" s="441"/>
      <c r="SQ157" s="441"/>
      <c r="SR157" s="441"/>
      <c r="SS157" s="441"/>
      <c r="ST157" s="441"/>
      <c r="SU157" s="441"/>
      <c r="SV157" s="441"/>
      <c r="SW157" s="441"/>
      <c r="SX157" s="441"/>
      <c r="SY157" s="441"/>
      <c r="SZ157" s="441"/>
      <c r="TA157" s="441"/>
      <c r="TB157" s="441"/>
      <c r="TC157" s="441"/>
      <c r="TD157" s="441"/>
      <c r="TE157" s="441"/>
      <c r="TF157" s="441"/>
      <c r="TG157" s="441"/>
      <c r="TH157" s="441"/>
      <c r="TI157" s="441"/>
      <c r="TJ157" s="441"/>
      <c r="TK157" s="441"/>
      <c r="TL157" s="441"/>
      <c r="TM157" s="441"/>
      <c r="TN157" s="441"/>
      <c r="TO157" s="441"/>
      <c r="TP157" s="441"/>
      <c r="TQ157" s="441"/>
      <c r="TR157" s="441"/>
      <c r="TS157" s="441"/>
      <c r="TT157" s="441"/>
      <c r="TU157" s="441"/>
      <c r="TV157" s="441"/>
      <c r="TW157" s="441"/>
      <c r="TX157" s="441"/>
      <c r="TY157" s="441"/>
      <c r="TZ157" s="441"/>
      <c r="UA157" s="441"/>
      <c r="UB157" s="441"/>
      <c r="UC157" s="441"/>
      <c r="UD157" s="441"/>
      <c r="UE157" s="441"/>
      <c r="UF157" s="441"/>
      <c r="UG157" s="441"/>
      <c r="UH157" s="441"/>
      <c r="UI157" s="441"/>
      <c r="UJ157" s="441"/>
      <c r="UK157" s="441"/>
      <c r="UL157" s="441"/>
      <c r="UM157" s="441"/>
      <c r="UN157" s="441"/>
      <c r="UO157" s="441"/>
      <c r="UP157" s="441"/>
      <c r="UQ157" s="441"/>
      <c r="UR157" s="441"/>
      <c r="US157" s="441"/>
      <c r="UT157" s="441"/>
      <c r="UU157" s="441"/>
      <c r="UV157" s="441"/>
      <c r="UW157" s="441"/>
      <c r="UX157" s="441"/>
      <c r="UY157" s="441"/>
      <c r="UZ157" s="441"/>
      <c r="VA157" s="441"/>
      <c r="VB157" s="441"/>
      <c r="VC157" s="441"/>
      <c r="VD157" s="441"/>
      <c r="VE157" s="441"/>
      <c r="VF157" s="441"/>
      <c r="VG157" s="441"/>
      <c r="VH157" s="441"/>
      <c r="VI157" s="441"/>
      <c r="VJ157" s="441"/>
      <c r="VK157" s="441"/>
      <c r="VL157" s="441"/>
      <c r="VM157" s="441"/>
      <c r="VN157" s="441"/>
      <c r="VO157" s="441"/>
      <c r="VP157" s="441"/>
      <c r="VQ157" s="441"/>
      <c r="VR157" s="441"/>
      <c r="VS157" s="441"/>
      <c r="VT157" s="441"/>
      <c r="VU157" s="441"/>
      <c r="VV157" s="441"/>
      <c r="VW157" s="441"/>
      <c r="VX157" s="441"/>
      <c r="VY157" s="441"/>
      <c r="VZ157" s="441"/>
      <c r="WA157" s="441"/>
      <c r="WB157" s="441"/>
      <c r="WC157" s="441"/>
      <c r="WD157" s="441"/>
      <c r="WE157" s="441"/>
      <c r="WF157" s="441"/>
      <c r="WG157" s="441"/>
      <c r="WH157" s="441"/>
      <c r="WI157" s="441"/>
      <c r="WJ157" s="441"/>
      <c r="WK157" s="441"/>
      <c r="WL157" s="441"/>
      <c r="WM157" s="441"/>
      <c r="WN157" s="441"/>
      <c r="WO157" s="441"/>
      <c r="WP157" s="441"/>
      <c r="WQ157" s="441"/>
      <c r="WR157" s="441"/>
      <c r="WS157" s="441"/>
      <c r="WT157" s="441"/>
      <c r="WU157" s="441"/>
      <c r="WV157" s="441"/>
      <c r="WW157" s="441"/>
      <c r="WX157" s="441"/>
      <c r="WY157" s="441"/>
      <c r="WZ157" s="441"/>
      <c r="XA157" s="441"/>
      <c r="XB157" s="441"/>
      <c r="XC157" s="441"/>
      <c r="XD157" s="441"/>
      <c r="XE157" s="441"/>
      <c r="XF157" s="441"/>
      <c r="XG157" s="441"/>
      <c r="XH157" s="441"/>
      <c r="XI157" s="441"/>
      <c r="XJ157" s="441"/>
      <c r="XK157" s="441"/>
      <c r="XL157" s="441"/>
      <c r="XM157" s="441"/>
      <c r="XN157" s="441"/>
      <c r="XO157" s="441"/>
      <c r="XP157" s="441"/>
      <c r="XQ157" s="441"/>
      <c r="XR157" s="441"/>
      <c r="XS157" s="441"/>
      <c r="XT157" s="441"/>
      <c r="XU157" s="441"/>
      <c r="XV157" s="441"/>
      <c r="XW157" s="441"/>
      <c r="XX157" s="441"/>
      <c r="XY157" s="441"/>
      <c r="XZ157" s="441"/>
      <c r="YA157" s="441"/>
      <c r="YB157" s="441"/>
      <c r="YC157" s="441"/>
      <c r="YD157" s="441"/>
      <c r="YE157" s="441"/>
      <c r="YF157" s="441"/>
      <c r="YG157" s="441"/>
      <c r="YH157" s="441"/>
      <c r="YI157" s="441"/>
      <c r="YJ157" s="441"/>
      <c r="YK157" s="441"/>
      <c r="YL157" s="441"/>
      <c r="YM157" s="441"/>
      <c r="YN157" s="441"/>
      <c r="YO157" s="441"/>
      <c r="YP157" s="441"/>
      <c r="YQ157" s="441"/>
      <c r="YR157" s="441"/>
      <c r="YS157" s="441"/>
      <c r="YT157" s="441"/>
      <c r="YU157" s="441"/>
      <c r="YV157" s="441"/>
      <c r="YW157" s="441"/>
      <c r="YX157" s="441"/>
      <c r="YY157" s="441"/>
      <c r="YZ157" s="441"/>
      <c r="ZA157" s="441"/>
      <c r="ZB157" s="441"/>
      <c r="ZC157" s="441"/>
      <c r="ZD157" s="441"/>
      <c r="ZE157" s="441"/>
      <c r="ZF157" s="441"/>
      <c r="ZG157" s="441"/>
      <c r="ZH157" s="441"/>
      <c r="ZI157" s="441"/>
      <c r="ZJ157" s="441"/>
      <c r="ZK157" s="441"/>
      <c r="ZL157" s="441"/>
      <c r="ZM157" s="441"/>
      <c r="ZN157" s="441"/>
      <c r="ZO157" s="441"/>
      <c r="ZP157" s="441"/>
      <c r="ZQ157" s="441"/>
      <c r="ZR157" s="441"/>
      <c r="ZS157" s="441"/>
      <c r="ZT157" s="441"/>
      <c r="ZU157" s="441"/>
      <c r="ZV157" s="441"/>
      <c r="ZW157" s="441"/>
      <c r="ZX157" s="441"/>
      <c r="ZY157" s="441"/>
      <c r="ZZ157" s="441"/>
      <c r="AAA157" s="441"/>
      <c r="AAB157" s="441"/>
      <c r="AAC157" s="441"/>
      <c r="AAD157" s="441"/>
      <c r="AAE157" s="441"/>
      <c r="AAF157" s="441"/>
      <c r="AAG157" s="441"/>
      <c r="AAH157" s="441"/>
      <c r="AAI157" s="441"/>
      <c r="AAJ157" s="441"/>
      <c r="AAK157" s="441"/>
      <c r="AAL157" s="441"/>
      <c r="AAM157" s="441"/>
      <c r="AAN157" s="441"/>
      <c r="AAO157" s="441"/>
      <c r="AAP157" s="441"/>
      <c r="AAQ157" s="441"/>
      <c r="AAR157" s="441"/>
      <c r="AAS157" s="441"/>
      <c r="AAT157" s="441"/>
      <c r="AAU157" s="441"/>
      <c r="AAV157" s="441"/>
      <c r="AAW157" s="441"/>
      <c r="AAX157" s="441"/>
      <c r="AAY157" s="441"/>
      <c r="AAZ157" s="441"/>
      <c r="ABA157" s="441"/>
      <c r="ABB157" s="441"/>
      <c r="ABC157" s="441"/>
      <c r="ABD157" s="441"/>
      <c r="ABE157" s="441"/>
      <c r="ABF157" s="441"/>
      <c r="ABG157" s="441"/>
      <c r="ABH157" s="441"/>
      <c r="ABI157" s="441"/>
      <c r="ABJ157" s="441"/>
      <c r="ABK157" s="441"/>
      <c r="ABL157" s="441"/>
      <c r="ABM157" s="441"/>
      <c r="ABN157" s="441"/>
      <c r="ABO157" s="441"/>
      <c r="ABP157" s="441"/>
      <c r="ABQ157" s="441"/>
      <c r="ABR157" s="441"/>
      <c r="ABS157" s="441"/>
      <c r="ABT157" s="441"/>
      <c r="ABU157" s="441"/>
      <c r="ABV157" s="441"/>
      <c r="ABW157" s="441"/>
      <c r="ABX157" s="441"/>
      <c r="ABY157" s="441"/>
      <c r="ABZ157" s="441"/>
      <c r="ACA157" s="441"/>
      <c r="ACB157" s="441"/>
      <c r="ACC157" s="441"/>
      <c r="ACD157" s="441"/>
      <c r="ACE157" s="441"/>
      <c r="ACF157" s="441"/>
      <c r="ACG157" s="441"/>
      <c r="ACH157" s="441"/>
      <c r="ACI157" s="441"/>
      <c r="ACJ157" s="441"/>
      <c r="ACK157" s="441"/>
      <c r="ACL157" s="441"/>
      <c r="ACM157" s="441"/>
      <c r="ACN157" s="441"/>
      <c r="ACO157" s="441"/>
      <c r="ACP157" s="441"/>
      <c r="ACQ157" s="441"/>
      <c r="ACR157" s="441"/>
      <c r="ACS157" s="441"/>
      <c r="ACT157" s="441"/>
      <c r="ACU157" s="441"/>
      <c r="ACV157" s="441"/>
      <c r="ACW157" s="441"/>
      <c r="ACX157" s="441"/>
      <c r="ACY157" s="441"/>
      <c r="ACZ157" s="441"/>
      <c r="ADA157" s="441"/>
      <c r="ADB157" s="441"/>
      <c r="ADC157" s="441"/>
      <c r="ADD157" s="441"/>
      <c r="ADE157" s="441"/>
      <c r="ADF157" s="441"/>
      <c r="ADG157" s="441"/>
      <c r="ADH157" s="441"/>
      <c r="ADI157" s="441"/>
      <c r="ADJ157" s="441"/>
      <c r="ADK157" s="441"/>
      <c r="ADL157" s="441"/>
      <c r="ADM157" s="441"/>
      <c r="ADN157" s="441"/>
      <c r="ADO157" s="441"/>
      <c r="ADP157" s="441"/>
      <c r="ADQ157" s="441"/>
      <c r="ADR157" s="441"/>
      <c r="ADS157" s="441"/>
      <c r="ADT157" s="441"/>
      <c r="ADU157" s="441"/>
      <c r="ADV157" s="441"/>
      <c r="ADW157" s="441"/>
      <c r="ADX157" s="441"/>
      <c r="ADY157" s="441"/>
      <c r="ADZ157" s="441"/>
      <c r="AEA157" s="441"/>
      <c r="AEB157" s="441"/>
      <c r="AEC157" s="441"/>
      <c r="AED157" s="441"/>
      <c r="AEE157" s="441"/>
      <c r="AEF157" s="441"/>
      <c r="AEG157" s="441"/>
      <c r="AEH157" s="441"/>
      <c r="AEI157" s="441"/>
      <c r="AEJ157" s="441"/>
      <c r="AEK157" s="441"/>
      <c r="AEL157" s="441"/>
      <c r="AEM157" s="441"/>
      <c r="AEN157" s="441"/>
      <c r="AEO157" s="441"/>
      <c r="AEP157" s="441"/>
      <c r="AEQ157" s="441"/>
      <c r="AER157" s="441"/>
      <c r="AES157" s="441"/>
      <c r="AET157" s="441"/>
      <c r="AEU157" s="441"/>
      <c r="AEV157" s="441"/>
      <c r="AEW157" s="441"/>
      <c r="AEX157" s="441"/>
      <c r="AEY157" s="441"/>
      <c r="AEZ157" s="441"/>
      <c r="AFA157" s="441"/>
      <c r="AFB157" s="441"/>
      <c r="AFC157" s="441"/>
      <c r="AFD157" s="441"/>
      <c r="AFE157" s="441"/>
      <c r="AFF157" s="441"/>
      <c r="AFG157" s="441"/>
      <c r="AFH157" s="441"/>
      <c r="AFI157" s="441"/>
      <c r="AFJ157" s="441"/>
      <c r="AFK157" s="441"/>
      <c r="AFL157" s="441"/>
      <c r="AFM157" s="441"/>
      <c r="AFN157" s="441"/>
      <c r="AFO157" s="441"/>
      <c r="AFP157" s="441"/>
      <c r="AFQ157" s="441"/>
      <c r="AFR157" s="441"/>
      <c r="AFS157" s="441"/>
      <c r="AFT157" s="441"/>
      <c r="AFU157" s="441"/>
      <c r="AFV157" s="441"/>
      <c r="AFW157" s="441"/>
      <c r="AFX157" s="441"/>
      <c r="AFY157" s="441"/>
      <c r="AFZ157" s="441"/>
      <c r="AGA157" s="441"/>
      <c r="AGB157" s="441"/>
      <c r="AGC157" s="441"/>
      <c r="AGD157" s="441"/>
      <c r="AGE157" s="441"/>
      <c r="AGF157" s="441"/>
      <c r="AGG157" s="441"/>
      <c r="AGH157" s="441"/>
      <c r="AGI157" s="441"/>
      <c r="AGJ157" s="441"/>
      <c r="AGK157" s="441"/>
      <c r="AGL157" s="441"/>
      <c r="AGM157" s="441"/>
      <c r="AGN157" s="441"/>
      <c r="AGO157" s="441"/>
      <c r="AGP157" s="441"/>
      <c r="AGQ157" s="441"/>
      <c r="AGR157" s="441"/>
      <c r="AGS157" s="441"/>
      <c r="AGT157" s="441"/>
      <c r="AGU157" s="441"/>
      <c r="AGV157" s="441"/>
      <c r="AGW157" s="441"/>
      <c r="AGX157" s="441"/>
      <c r="AGY157" s="441"/>
      <c r="AGZ157" s="441"/>
      <c r="AHA157" s="441"/>
      <c r="AHB157" s="441"/>
      <c r="AHC157" s="441"/>
      <c r="AHD157" s="441"/>
      <c r="AHE157" s="441"/>
      <c r="AHF157" s="441"/>
      <c r="AHG157" s="441"/>
      <c r="AHH157" s="441"/>
      <c r="AHI157" s="441"/>
      <c r="AHJ157" s="441"/>
      <c r="AHK157" s="441"/>
      <c r="AHL157" s="441"/>
      <c r="AHM157" s="441"/>
      <c r="AHN157" s="441"/>
      <c r="AHO157" s="441"/>
      <c r="AHP157" s="441"/>
      <c r="AHQ157" s="441"/>
      <c r="AHR157" s="441"/>
      <c r="AHS157" s="441"/>
      <c r="AHT157" s="441"/>
      <c r="AHU157" s="441"/>
      <c r="AHV157" s="441"/>
      <c r="AHW157" s="441"/>
      <c r="AHX157" s="441"/>
      <c r="AHY157" s="441"/>
      <c r="AHZ157" s="441"/>
      <c r="AIA157" s="441"/>
      <c r="AIB157" s="441"/>
      <c r="AIC157" s="441"/>
      <c r="AID157" s="441"/>
      <c r="AIE157" s="441"/>
      <c r="AIF157" s="441"/>
      <c r="AIG157" s="441"/>
      <c r="AIH157" s="441"/>
      <c r="AII157" s="441"/>
      <c r="AIJ157" s="441"/>
      <c r="AIK157" s="441"/>
      <c r="AIL157" s="441"/>
      <c r="AIM157" s="441"/>
      <c r="AIN157" s="441"/>
      <c r="AIO157" s="441"/>
      <c r="AIP157" s="441"/>
      <c r="AIQ157" s="441"/>
      <c r="AIR157" s="441"/>
      <c r="AIS157" s="441"/>
      <c r="AIT157" s="441"/>
      <c r="AIU157" s="441"/>
      <c r="AIV157" s="441"/>
      <c r="AIW157" s="441"/>
      <c r="AIX157" s="441"/>
      <c r="AIY157" s="441"/>
      <c r="AIZ157" s="441"/>
      <c r="AJA157" s="441"/>
      <c r="AJB157" s="441"/>
      <c r="AJC157" s="441"/>
      <c r="AJD157" s="441"/>
      <c r="AJE157" s="441"/>
      <c r="AJF157" s="441"/>
      <c r="AJG157" s="441"/>
      <c r="AJH157" s="441"/>
      <c r="AJI157" s="441"/>
      <c r="AJJ157" s="441"/>
      <c r="AJK157" s="441"/>
      <c r="AJL157" s="441"/>
      <c r="AJM157" s="441"/>
      <c r="AJN157" s="441"/>
      <c r="AJO157" s="441"/>
      <c r="AJP157" s="441"/>
      <c r="AJQ157" s="441"/>
      <c r="AJR157" s="441"/>
      <c r="AJS157" s="441"/>
      <c r="AJT157" s="441"/>
      <c r="AJU157" s="441"/>
      <c r="AJV157" s="441"/>
      <c r="AJW157" s="441"/>
      <c r="AJX157" s="441"/>
      <c r="AJY157" s="441"/>
      <c r="AJZ157" s="441"/>
      <c r="AKA157" s="441"/>
      <c r="AKB157" s="441"/>
      <c r="AKC157" s="441"/>
      <c r="AKD157" s="441"/>
      <c r="AKE157" s="441"/>
      <c r="AKF157" s="441"/>
      <c r="AKG157" s="441"/>
      <c r="AKH157" s="441"/>
      <c r="AKI157" s="441"/>
      <c r="AKJ157" s="441"/>
      <c r="AKK157" s="441"/>
      <c r="AKL157" s="441"/>
      <c r="AKM157" s="441"/>
      <c r="AKN157" s="441"/>
      <c r="AKO157" s="441"/>
      <c r="AKP157" s="441"/>
      <c r="AKQ157" s="441"/>
      <c r="AKR157" s="441"/>
      <c r="AKS157" s="441"/>
      <c r="AKT157" s="441"/>
      <c r="AKU157" s="441"/>
      <c r="AKV157" s="441"/>
      <c r="AKW157" s="441"/>
      <c r="AKX157" s="441"/>
      <c r="AKY157" s="441"/>
      <c r="AKZ157" s="441"/>
      <c r="ALA157" s="441"/>
      <c r="ALB157" s="441"/>
      <c r="ALC157" s="441"/>
      <c r="ALD157" s="441"/>
      <c r="ALE157" s="441"/>
      <c r="ALF157" s="441"/>
      <c r="ALG157" s="441"/>
      <c r="ALH157" s="441"/>
      <c r="ALI157" s="441"/>
      <c r="ALJ157" s="441"/>
      <c r="ALK157" s="441"/>
      <c r="ALL157" s="441"/>
      <c r="ALM157" s="441"/>
      <c r="ALN157" s="441"/>
      <c r="ALO157" s="441"/>
      <c r="ALP157" s="441"/>
      <c r="ALQ157" s="441"/>
      <c r="ALR157" s="441"/>
      <c r="ALS157" s="441"/>
      <c r="ALT157" s="441"/>
      <c r="ALU157" s="441"/>
      <c r="ALV157" s="441"/>
      <c r="ALW157" s="441"/>
      <c r="ALX157" s="441"/>
      <c r="ALY157" s="441"/>
      <c r="ALZ157" s="441"/>
      <c r="AMA157" s="441"/>
      <c r="AMB157" s="441"/>
      <c r="AMC157" s="441"/>
      <c r="AMD157" s="441"/>
      <c r="AME157" s="441"/>
      <c r="AMF157" s="441"/>
      <c r="AMG157" s="441"/>
      <c r="AMH157" s="441"/>
      <c r="AMI157" s="441"/>
      <c r="AMJ157" s="441"/>
      <c r="AMK157" s="441"/>
      <c r="AML157" s="441"/>
      <c r="AMM157" s="441"/>
      <c r="AMN157" s="441"/>
      <c r="AMO157" s="441"/>
      <c r="AMP157" s="441"/>
      <c r="AMQ157" s="441"/>
      <c r="AMR157" s="441"/>
      <c r="AMS157" s="441"/>
      <c r="AMT157" s="441"/>
      <c r="AMU157" s="441"/>
      <c r="AMV157" s="441"/>
      <c r="AMW157" s="441"/>
      <c r="AMX157" s="441"/>
      <c r="AMY157" s="441"/>
      <c r="AMZ157" s="441"/>
      <c r="ANA157" s="441"/>
      <c r="ANB157" s="441"/>
      <c r="ANC157" s="441"/>
      <c r="AND157" s="441"/>
      <c r="ANE157" s="441"/>
      <c r="ANF157" s="441"/>
      <c r="ANG157" s="441"/>
      <c r="ANH157" s="441"/>
      <c r="ANI157" s="441"/>
      <c r="ANJ157" s="441"/>
      <c r="ANK157" s="441"/>
      <c r="ANL157" s="441"/>
      <c r="ANM157" s="441"/>
      <c r="ANN157" s="441"/>
      <c r="ANO157" s="441"/>
      <c r="ANP157" s="441"/>
      <c r="ANQ157" s="441"/>
      <c r="ANR157" s="441"/>
      <c r="ANS157" s="441"/>
      <c r="ANT157" s="441"/>
      <c r="ANU157" s="441"/>
      <c r="ANV157" s="441"/>
      <c r="ANW157" s="441"/>
      <c r="ANX157" s="441"/>
      <c r="ANY157" s="441"/>
      <c r="ANZ157" s="441"/>
      <c r="AOA157" s="441"/>
      <c r="AOB157" s="441"/>
      <c r="AOC157" s="441"/>
      <c r="AOD157" s="441"/>
      <c r="AOE157" s="441"/>
      <c r="AOF157" s="441"/>
      <c r="AOG157" s="441"/>
      <c r="AOH157" s="441"/>
      <c r="AOI157" s="441"/>
      <c r="AOJ157" s="441"/>
      <c r="AOK157" s="441"/>
      <c r="AOL157" s="441"/>
      <c r="AOM157" s="441"/>
      <c r="AON157" s="441"/>
      <c r="AOO157" s="441"/>
      <c r="AOP157" s="441"/>
      <c r="AOQ157" s="441"/>
      <c r="AOR157" s="441"/>
      <c r="AOS157" s="441"/>
      <c r="AOT157" s="441"/>
      <c r="AOU157" s="441"/>
      <c r="AOV157" s="441"/>
      <c r="AOW157" s="441"/>
      <c r="AOX157" s="441"/>
      <c r="AOY157" s="441"/>
      <c r="AOZ157" s="441"/>
      <c r="APA157" s="441"/>
      <c r="APB157" s="441"/>
      <c r="APC157" s="441"/>
      <c r="APD157" s="441"/>
      <c r="APE157" s="441"/>
      <c r="APF157" s="441"/>
      <c r="APG157" s="441"/>
      <c r="APH157" s="441"/>
      <c r="API157" s="441"/>
      <c r="APJ157" s="441"/>
      <c r="APK157" s="441"/>
      <c r="APL157" s="441"/>
      <c r="APM157" s="441"/>
      <c r="APN157" s="441"/>
      <c r="APO157" s="441"/>
      <c r="APP157" s="441"/>
      <c r="APQ157" s="441"/>
      <c r="APR157" s="441"/>
      <c r="APS157" s="441"/>
      <c r="APT157" s="441"/>
      <c r="APU157" s="441"/>
      <c r="APV157" s="441"/>
      <c r="APW157" s="441"/>
      <c r="APX157" s="441"/>
      <c r="APY157" s="441"/>
      <c r="APZ157" s="441"/>
      <c r="AQA157" s="441"/>
      <c r="AQB157" s="441"/>
      <c r="AQC157" s="441"/>
      <c r="AQD157" s="441"/>
      <c r="AQE157" s="441"/>
      <c r="AQF157" s="441"/>
      <c r="AQG157" s="441"/>
      <c r="AQH157" s="441"/>
      <c r="AQI157" s="441"/>
      <c r="AQJ157" s="441"/>
      <c r="AQK157" s="441"/>
      <c r="AQL157" s="441"/>
      <c r="AQM157" s="441"/>
      <c r="AQN157" s="441"/>
      <c r="AQO157" s="441"/>
      <c r="AQP157" s="441"/>
      <c r="AQQ157" s="441"/>
      <c r="AQR157" s="441"/>
      <c r="AQS157" s="441"/>
      <c r="AQT157" s="441"/>
      <c r="AQU157" s="441"/>
      <c r="AQV157" s="441"/>
      <c r="AQW157" s="441"/>
      <c r="AQX157" s="441"/>
      <c r="AQY157" s="441"/>
      <c r="AQZ157" s="441"/>
      <c r="ARA157" s="441"/>
      <c r="ARB157" s="441"/>
      <c r="ARC157" s="441"/>
      <c r="ARD157" s="441"/>
      <c r="ARE157" s="441"/>
      <c r="ARF157" s="441"/>
      <c r="ARG157" s="441"/>
      <c r="ARH157" s="441"/>
      <c r="ARI157" s="441"/>
      <c r="ARJ157" s="441"/>
      <c r="ARK157" s="441"/>
      <c r="ARL157" s="441"/>
      <c r="ARM157" s="441"/>
      <c r="ARN157" s="441"/>
      <c r="ARO157" s="441"/>
      <c r="ARP157" s="441"/>
      <c r="ARQ157" s="441"/>
      <c r="ARR157" s="441"/>
      <c r="ARS157" s="441"/>
      <c r="ART157" s="441"/>
      <c r="ARU157" s="441"/>
      <c r="ARV157" s="441"/>
      <c r="ARW157" s="441"/>
      <c r="ARX157" s="441"/>
      <c r="ARY157" s="441"/>
      <c r="ARZ157" s="441"/>
      <c r="ASA157" s="441"/>
      <c r="ASB157" s="441"/>
      <c r="ASC157" s="441"/>
      <c r="ASD157" s="441"/>
      <c r="ASE157" s="441"/>
      <c r="ASF157" s="441"/>
      <c r="ASG157" s="441"/>
      <c r="ASH157" s="441"/>
      <c r="ASI157" s="441"/>
      <c r="ASJ157" s="441"/>
      <c r="ASK157" s="441"/>
      <c r="ASL157" s="441"/>
      <c r="ASM157" s="441"/>
      <c r="ASN157" s="441"/>
      <c r="ASO157" s="441"/>
      <c r="ASP157" s="441"/>
      <c r="ASQ157" s="441"/>
      <c r="ASR157" s="441"/>
      <c r="ASS157" s="441"/>
      <c r="AST157" s="441"/>
      <c r="ASU157" s="441"/>
      <c r="ASV157" s="441"/>
      <c r="ASW157" s="441"/>
      <c r="ASX157" s="441"/>
      <c r="ASY157" s="441"/>
      <c r="ASZ157" s="441"/>
      <c r="ATA157" s="441"/>
      <c r="ATB157" s="441"/>
      <c r="ATC157" s="441"/>
      <c r="ATD157" s="441"/>
      <c r="ATE157" s="441"/>
      <c r="ATF157" s="441"/>
      <c r="ATG157" s="441"/>
      <c r="ATH157" s="441"/>
      <c r="ATI157" s="441"/>
      <c r="ATJ157" s="441"/>
      <c r="ATK157" s="441"/>
      <c r="ATL157" s="441"/>
      <c r="ATM157" s="441"/>
      <c r="ATN157" s="441"/>
      <c r="ATO157" s="441"/>
      <c r="ATP157" s="441"/>
      <c r="ATQ157" s="441"/>
      <c r="ATR157" s="441"/>
      <c r="ATS157" s="441"/>
      <c r="ATT157" s="441"/>
      <c r="ATU157" s="441"/>
      <c r="ATV157" s="441"/>
      <c r="ATW157" s="441"/>
      <c r="ATX157" s="441"/>
      <c r="ATY157" s="441"/>
      <c r="ATZ157" s="441"/>
      <c r="AUA157" s="441"/>
      <c r="AUB157" s="441"/>
      <c r="AUC157" s="441"/>
      <c r="AUD157" s="441"/>
      <c r="AUE157" s="441"/>
      <c r="AUF157" s="441"/>
      <c r="AUG157" s="441"/>
      <c r="AUH157" s="441"/>
      <c r="AUI157" s="441"/>
      <c r="AUJ157" s="441"/>
      <c r="AUK157" s="441"/>
      <c r="AUL157" s="441"/>
      <c r="AUM157" s="441"/>
      <c r="AUN157" s="441"/>
      <c r="AUO157" s="441"/>
      <c r="AUP157" s="441"/>
      <c r="AUQ157" s="441"/>
      <c r="AUR157" s="441"/>
      <c r="AUS157" s="441"/>
      <c r="AUT157" s="441"/>
      <c r="AUU157" s="441"/>
      <c r="AUV157" s="441"/>
      <c r="AUW157" s="441"/>
      <c r="AUX157" s="441"/>
      <c r="AUY157" s="441"/>
      <c r="AUZ157" s="441"/>
      <c r="AVA157" s="441"/>
      <c r="AVB157" s="441"/>
      <c r="AVC157" s="441"/>
      <c r="AVD157" s="441"/>
      <c r="AVE157" s="441"/>
      <c r="AVF157" s="441"/>
      <c r="AVG157" s="441"/>
      <c r="AVH157" s="441"/>
      <c r="AVI157" s="441"/>
      <c r="AVJ157" s="441"/>
      <c r="AVK157" s="441"/>
      <c r="AVL157" s="441"/>
      <c r="AVM157" s="441"/>
      <c r="AVN157" s="441"/>
      <c r="AVO157" s="441"/>
      <c r="AVP157" s="441"/>
      <c r="AVQ157" s="441"/>
      <c r="AVR157" s="441"/>
      <c r="AVS157" s="441"/>
      <c r="AVT157" s="441"/>
      <c r="AVU157" s="441"/>
      <c r="AVV157" s="441"/>
      <c r="AVW157" s="441"/>
      <c r="AVX157" s="441"/>
      <c r="AVY157" s="441"/>
      <c r="AVZ157" s="441"/>
      <c r="AWA157" s="441"/>
      <c r="AWB157" s="441"/>
      <c r="AWC157" s="441"/>
      <c r="AWD157" s="441"/>
      <c r="AWE157" s="441"/>
      <c r="AWF157" s="441"/>
      <c r="AWG157" s="441"/>
      <c r="AWH157" s="441"/>
      <c r="AWI157" s="441"/>
      <c r="AWJ157" s="441"/>
      <c r="AWK157" s="441"/>
      <c r="AWL157" s="441"/>
      <c r="AWM157" s="441"/>
      <c r="AWN157" s="441"/>
      <c r="AWO157" s="441"/>
      <c r="AWP157" s="441"/>
      <c r="AWQ157" s="441"/>
      <c r="AWR157" s="441"/>
      <c r="AWS157" s="441"/>
      <c r="AWT157" s="441"/>
      <c r="AWU157" s="441"/>
      <c r="AWV157" s="441"/>
      <c r="AWW157" s="441"/>
      <c r="AWX157" s="441"/>
      <c r="AWY157" s="441"/>
      <c r="AWZ157" s="441"/>
      <c r="AXA157" s="441"/>
      <c r="AXB157" s="441"/>
      <c r="AXC157" s="441"/>
      <c r="AXD157" s="441"/>
      <c r="AXE157" s="441"/>
      <c r="AXF157" s="441"/>
      <c r="AXG157" s="441"/>
      <c r="AXH157" s="441"/>
      <c r="AXI157" s="441"/>
      <c r="AXJ157" s="441"/>
      <c r="AXK157" s="441"/>
      <c r="AXL157" s="441"/>
      <c r="AXM157" s="441"/>
      <c r="AXN157" s="441"/>
      <c r="AXO157" s="441"/>
      <c r="AXP157" s="441"/>
      <c r="AXQ157" s="441"/>
      <c r="AXR157" s="441"/>
      <c r="AXS157" s="441"/>
      <c r="AXT157" s="441"/>
      <c r="AXU157" s="441"/>
      <c r="AXV157" s="441"/>
      <c r="AXW157" s="441"/>
      <c r="AXX157" s="441"/>
      <c r="AXY157" s="441"/>
      <c r="AXZ157" s="441"/>
      <c r="AYA157" s="441"/>
      <c r="AYB157" s="441"/>
      <c r="AYC157" s="441"/>
      <c r="AYD157" s="441"/>
      <c r="AYE157" s="441"/>
      <c r="AYF157" s="441"/>
      <c r="AYG157" s="441"/>
      <c r="AYH157" s="441"/>
      <c r="AYI157" s="441"/>
      <c r="AYJ157" s="441"/>
      <c r="AYK157" s="441"/>
      <c r="AYL157" s="441"/>
      <c r="AYM157" s="441"/>
      <c r="AYN157" s="441"/>
      <c r="AYO157" s="441"/>
      <c r="AYP157" s="441"/>
      <c r="AYQ157" s="441"/>
      <c r="AYR157" s="441"/>
      <c r="AYS157" s="441"/>
      <c r="AYT157" s="441"/>
      <c r="AYU157" s="441"/>
      <c r="AYV157" s="441"/>
      <c r="AYW157" s="441"/>
      <c r="AYX157" s="441"/>
      <c r="AYY157" s="441"/>
      <c r="AYZ157" s="441"/>
      <c r="AZA157" s="441"/>
      <c r="AZB157" s="441"/>
      <c r="AZC157" s="441"/>
      <c r="AZD157" s="441"/>
      <c r="AZE157" s="441"/>
      <c r="AZF157" s="441"/>
      <c r="AZG157" s="441"/>
      <c r="AZH157" s="441"/>
      <c r="AZI157" s="441"/>
      <c r="AZJ157" s="441"/>
      <c r="AZK157" s="441"/>
      <c r="AZL157" s="441"/>
      <c r="AZM157" s="441"/>
      <c r="AZN157" s="441"/>
      <c r="AZO157" s="441"/>
      <c r="AZP157" s="441"/>
      <c r="AZQ157" s="441"/>
      <c r="AZR157" s="441"/>
      <c r="AZS157" s="441"/>
      <c r="AZT157" s="441"/>
      <c r="AZU157" s="441"/>
      <c r="AZV157" s="441"/>
      <c r="AZW157" s="441"/>
      <c r="AZX157" s="441"/>
      <c r="AZY157" s="441"/>
      <c r="AZZ157" s="441"/>
      <c r="BAA157" s="441"/>
      <c r="BAB157" s="441"/>
      <c r="BAC157" s="441"/>
      <c r="BAD157" s="441"/>
      <c r="BAE157" s="441"/>
      <c r="BAF157" s="441"/>
      <c r="BAG157" s="441"/>
      <c r="BAH157" s="441"/>
      <c r="BAI157" s="441"/>
      <c r="BAJ157" s="441"/>
      <c r="BAK157" s="441"/>
      <c r="BAL157" s="441"/>
      <c r="BAM157" s="441"/>
      <c r="BAN157" s="441"/>
      <c r="BAO157" s="441"/>
      <c r="BAP157" s="441"/>
      <c r="BAQ157" s="441"/>
      <c r="BAR157" s="441"/>
      <c r="BAS157" s="441"/>
      <c r="BAT157" s="441"/>
      <c r="BAU157" s="441"/>
      <c r="BAV157" s="441"/>
      <c r="BAW157" s="441"/>
      <c r="BAX157" s="441"/>
      <c r="BAY157" s="441"/>
      <c r="BAZ157" s="441"/>
      <c r="BBA157" s="441"/>
      <c r="BBB157" s="441"/>
      <c r="BBC157" s="441"/>
      <c r="BBD157" s="441"/>
      <c r="BBE157" s="441"/>
      <c r="BBF157" s="441"/>
      <c r="BBG157" s="441"/>
      <c r="BBH157" s="441"/>
      <c r="BBI157" s="441"/>
      <c r="BBJ157" s="441"/>
      <c r="BBK157" s="441"/>
      <c r="BBL157" s="441"/>
      <c r="BBM157" s="441"/>
      <c r="BBN157" s="441"/>
      <c r="BBO157" s="441"/>
      <c r="BBP157" s="441"/>
      <c r="BBQ157" s="441"/>
      <c r="BBR157" s="441"/>
      <c r="BBS157" s="441"/>
      <c r="BBT157" s="441"/>
      <c r="BBU157" s="441"/>
      <c r="BBV157" s="441"/>
      <c r="BBW157" s="441"/>
      <c r="BBX157" s="441"/>
      <c r="BBY157" s="441"/>
      <c r="BBZ157" s="441"/>
      <c r="BCA157" s="441"/>
      <c r="BCB157" s="441"/>
      <c r="BCC157" s="441"/>
      <c r="BCD157" s="441"/>
      <c r="BCE157" s="441"/>
      <c r="BCF157" s="441"/>
      <c r="BCG157" s="441"/>
      <c r="BCH157" s="441"/>
      <c r="BCI157" s="441"/>
      <c r="BCJ157" s="441"/>
      <c r="BCK157" s="441"/>
      <c r="BCL157" s="441"/>
      <c r="BCM157" s="441"/>
      <c r="BCN157" s="441"/>
      <c r="BCO157" s="441"/>
      <c r="BCP157" s="441"/>
      <c r="BCQ157" s="441"/>
      <c r="BCR157" s="441"/>
      <c r="BCS157" s="441"/>
      <c r="BCT157" s="441"/>
      <c r="BCU157" s="441"/>
      <c r="BCV157" s="441"/>
      <c r="BCW157" s="441"/>
      <c r="BCX157" s="441"/>
      <c r="BCY157" s="441"/>
      <c r="BCZ157" s="441"/>
      <c r="BDA157" s="441"/>
      <c r="BDB157" s="441"/>
      <c r="BDC157" s="441"/>
      <c r="BDD157" s="441"/>
      <c r="BDE157" s="441"/>
      <c r="BDF157" s="441"/>
      <c r="BDG157" s="441"/>
      <c r="BDH157" s="441"/>
      <c r="BDI157" s="441"/>
      <c r="BDJ157" s="441"/>
      <c r="BDK157" s="441"/>
      <c r="BDL157" s="441"/>
      <c r="BDM157" s="441"/>
      <c r="BDN157" s="441"/>
      <c r="BDO157" s="441"/>
      <c r="BDP157" s="441"/>
      <c r="BDQ157" s="441"/>
      <c r="BDR157" s="441"/>
      <c r="BDS157" s="441"/>
      <c r="BDT157" s="441"/>
      <c r="BDU157" s="441"/>
      <c r="BDV157" s="441"/>
      <c r="BDW157" s="441"/>
      <c r="BDX157" s="441"/>
      <c r="BDY157" s="441"/>
      <c r="BDZ157" s="441"/>
      <c r="BEA157" s="441"/>
      <c r="BEB157" s="441"/>
      <c r="BEC157" s="441"/>
      <c r="BED157" s="441"/>
      <c r="BEE157" s="441"/>
      <c r="BEF157" s="441"/>
      <c r="BEG157" s="441"/>
      <c r="BEH157" s="441"/>
      <c r="BEI157" s="441"/>
      <c r="BEJ157" s="441"/>
      <c r="BEK157" s="441"/>
      <c r="BEL157" s="441"/>
      <c r="BEM157" s="441"/>
      <c r="BEN157" s="441"/>
      <c r="BEO157" s="441"/>
      <c r="BEP157" s="441"/>
      <c r="BEQ157" s="441"/>
      <c r="BER157" s="441"/>
      <c r="BES157" s="441"/>
      <c r="BET157" s="441"/>
      <c r="BEU157" s="441"/>
      <c r="BEV157" s="441"/>
      <c r="BEW157" s="441"/>
      <c r="BEX157" s="441"/>
      <c r="BEY157" s="441"/>
      <c r="BEZ157" s="441"/>
      <c r="BFA157" s="441"/>
      <c r="BFB157" s="441"/>
      <c r="BFC157" s="441"/>
      <c r="BFD157" s="441"/>
      <c r="BFE157" s="441"/>
      <c r="BFF157" s="441"/>
      <c r="BFG157" s="441"/>
      <c r="BFH157" s="441"/>
      <c r="BFI157" s="441"/>
      <c r="BFJ157" s="441"/>
      <c r="BFK157" s="441"/>
      <c r="BFL157" s="441"/>
      <c r="BFM157" s="441"/>
      <c r="BFN157" s="441"/>
      <c r="BFO157" s="441"/>
      <c r="BFP157" s="441"/>
      <c r="BFQ157" s="441"/>
      <c r="BFR157" s="441"/>
      <c r="BFS157" s="441"/>
      <c r="BFT157" s="441"/>
      <c r="BFU157" s="441"/>
      <c r="BFV157" s="441"/>
      <c r="BFW157" s="441"/>
      <c r="BFX157" s="441"/>
      <c r="BFY157" s="441"/>
      <c r="BFZ157" s="441"/>
      <c r="BGA157" s="441"/>
      <c r="BGB157" s="441"/>
      <c r="BGC157" s="441"/>
      <c r="BGD157" s="441"/>
      <c r="BGE157" s="441"/>
      <c r="BGF157" s="441"/>
      <c r="BGG157" s="441"/>
      <c r="BGH157" s="441"/>
      <c r="BGI157" s="441"/>
      <c r="BGJ157" s="441"/>
      <c r="BGK157" s="441"/>
      <c r="BGL157" s="441"/>
      <c r="BGM157" s="441"/>
      <c r="BGN157" s="441"/>
      <c r="BGO157" s="441"/>
      <c r="BGP157" s="441"/>
      <c r="BGQ157" s="441"/>
      <c r="BGR157" s="441"/>
      <c r="BGS157" s="441"/>
      <c r="BGT157" s="441"/>
      <c r="BGU157" s="441"/>
      <c r="BGV157" s="441"/>
      <c r="BGW157" s="441"/>
      <c r="BGX157" s="441"/>
      <c r="BGY157" s="441"/>
      <c r="BGZ157" s="441"/>
      <c r="BHA157" s="441"/>
      <c r="BHB157" s="441"/>
      <c r="BHC157" s="441"/>
      <c r="BHD157" s="441"/>
      <c r="BHE157" s="441"/>
      <c r="BHF157" s="441"/>
      <c r="BHG157" s="441"/>
      <c r="BHH157" s="441"/>
      <c r="BHI157" s="441"/>
      <c r="BHJ157" s="441"/>
      <c r="BHK157" s="441"/>
      <c r="BHL157" s="441"/>
      <c r="BHM157" s="441"/>
      <c r="BHN157" s="441"/>
      <c r="BHO157" s="441"/>
      <c r="BHP157" s="441"/>
      <c r="BHQ157" s="441"/>
      <c r="BHR157" s="441"/>
      <c r="BHS157" s="441"/>
      <c r="BHT157" s="441"/>
      <c r="BHU157" s="441"/>
      <c r="BHV157" s="441"/>
      <c r="BHW157" s="441"/>
      <c r="BHX157" s="441"/>
      <c r="BHY157" s="441"/>
      <c r="BHZ157" s="441"/>
      <c r="BIA157" s="441"/>
      <c r="BIB157" s="441"/>
      <c r="BIC157" s="441"/>
      <c r="BID157" s="441"/>
      <c r="BIE157" s="441"/>
      <c r="BIF157" s="441"/>
      <c r="BIG157" s="441"/>
      <c r="BIH157" s="441"/>
      <c r="BII157" s="441"/>
      <c r="BIJ157" s="441"/>
      <c r="BIK157" s="441"/>
      <c r="BIL157" s="441"/>
      <c r="BIM157" s="441"/>
      <c r="BIN157" s="441"/>
      <c r="BIO157" s="441"/>
      <c r="BIP157" s="441"/>
      <c r="BIQ157" s="441"/>
      <c r="BIR157" s="441"/>
      <c r="BIS157" s="441"/>
      <c r="BIT157" s="441"/>
      <c r="BIU157" s="441"/>
      <c r="BIV157" s="441"/>
      <c r="BIW157" s="441"/>
      <c r="BIX157" s="441"/>
      <c r="BIY157" s="441"/>
      <c r="BIZ157" s="441"/>
      <c r="BJA157" s="441"/>
      <c r="BJB157" s="441"/>
      <c r="BJC157" s="441"/>
      <c r="BJD157" s="441"/>
      <c r="BJE157" s="441"/>
      <c r="BJF157" s="441"/>
      <c r="BJG157" s="441"/>
      <c r="BJH157" s="441"/>
      <c r="BJI157" s="441"/>
      <c r="BJJ157" s="441"/>
      <c r="BJK157" s="441"/>
      <c r="BJL157" s="441"/>
      <c r="BJM157" s="441"/>
      <c r="BJN157" s="441"/>
      <c r="BJO157" s="441"/>
      <c r="BJP157" s="441"/>
      <c r="BJQ157" s="441"/>
      <c r="BJR157" s="441"/>
      <c r="BJS157" s="441"/>
      <c r="BJT157" s="441"/>
      <c r="BJU157" s="441"/>
      <c r="BJV157" s="441"/>
      <c r="BJW157" s="441"/>
      <c r="BJX157" s="441"/>
      <c r="BJY157" s="441"/>
      <c r="BJZ157" s="441"/>
      <c r="BKA157" s="441"/>
      <c r="BKB157" s="441"/>
      <c r="BKC157" s="441"/>
      <c r="BKD157" s="441"/>
      <c r="BKE157" s="441"/>
      <c r="BKF157" s="441"/>
      <c r="BKG157" s="441"/>
      <c r="BKH157" s="441"/>
      <c r="BKI157" s="441"/>
      <c r="BKJ157" s="441"/>
      <c r="BKK157" s="441"/>
      <c r="BKL157" s="441"/>
      <c r="BKM157" s="441"/>
      <c r="BKN157" s="441"/>
      <c r="BKO157" s="441"/>
      <c r="BKP157" s="441"/>
      <c r="BKQ157" s="441"/>
      <c r="BKR157" s="441"/>
      <c r="BKS157" s="441"/>
      <c r="BKT157" s="441"/>
      <c r="BKU157" s="441"/>
      <c r="BKV157" s="441"/>
      <c r="BKW157" s="441"/>
      <c r="BKX157" s="441"/>
      <c r="BKY157" s="441"/>
      <c r="BKZ157" s="441"/>
      <c r="BLA157" s="441"/>
      <c r="BLB157" s="441"/>
      <c r="BLC157" s="441"/>
      <c r="BLD157" s="441"/>
      <c r="BLE157" s="441"/>
      <c r="BLF157" s="441"/>
      <c r="BLG157" s="441"/>
      <c r="BLH157" s="441"/>
      <c r="BLI157" s="441"/>
      <c r="BLJ157" s="441"/>
      <c r="BLK157" s="441"/>
      <c r="BLL157" s="441"/>
      <c r="BLM157" s="441"/>
      <c r="BLN157" s="441"/>
      <c r="BLO157" s="441"/>
      <c r="BLP157" s="441"/>
      <c r="BLQ157" s="441"/>
      <c r="BLR157" s="441"/>
      <c r="BLS157" s="441"/>
      <c r="BLT157" s="441"/>
      <c r="BLU157" s="441"/>
      <c r="BLV157" s="441"/>
      <c r="BLW157" s="441"/>
      <c r="BLX157" s="441"/>
      <c r="BLY157" s="441"/>
      <c r="BLZ157" s="441"/>
      <c r="BMA157" s="441"/>
      <c r="BMB157" s="441"/>
      <c r="BMC157" s="441"/>
      <c r="BMD157" s="441"/>
      <c r="BME157" s="441"/>
      <c r="BMF157" s="441"/>
      <c r="BMG157" s="441"/>
      <c r="BMH157" s="441"/>
      <c r="BMI157" s="441"/>
      <c r="BMJ157" s="441"/>
      <c r="BMK157" s="441"/>
      <c r="BML157" s="441"/>
      <c r="BMM157" s="441"/>
      <c r="BMN157" s="441"/>
      <c r="BMO157" s="441"/>
      <c r="BMP157" s="441"/>
      <c r="BMQ157" s="441"/>
      <c r="BMR157" s="441"/>
      <c r="BMS157" s="441"/>
      <c r="BMT157" s="441"/>
      <c r="BMU157" s="441"/>
      <c r="BMV157" s="441"/>
      <c r="BMW157" s="441"/>
      <c r="BMX157" s="441"/>
      <c r="BMY157" s="441"/>
      <c r="BMZ157" s="441"/>
      <c r="BNA157" s="441"/>
      <c r="BNB157" s="441"/>
      <c r="BNC157" s="441"/>
      <c r="BND157" s="441"/>
      <c r="BNE157" s="441"/>
      <c r="BNF157" s="441"/>
      <c r="BNG157" s="441"/>
      <c r="BNH157" s="441"/>
      <c r="BNI157" s="441"/>
      <c r="BNJ157" s="441"/>
      <c r="BNK157" s="441"/>
      <c r="BNL157" s="441"/>
      <c r="BNM157" s="441"/>
      <c r="BNN157" s="441"/>
      <c r="BNO157" s="441"/>
      <c r="BNP157" s="441"/>
      <c r="BNQ157" s="441"/>
      <c r="BNR157" s="441"/>
      <c r="BNS157" s="441"/>
      <c r="BNT157" s="441"/>
      <c r="BNU157" s="441"/>
      <c r="BNV157" s="441"/>
      <c r="BNW157" s="441"/>
      <c r="BNX157" s="441"/>
      <c r="BNY157" s="441"/>
      <c r="BNZ157" s="441"/>
      <c r="BOA157" s="441"/>
      <c r="BOB157" s="441"/>
      <c r="BOC157" s="441"/>
      <c r="BOD157" s="441"/>
      <c r="BOE157" s="441"/>
      <c r="BOF157" s="441"/>
      <c r="BOG157" s="441"/>
      <c r="BOH157" s="441"/>
      <c r="BOI157" s="441"/>
      <c r="BOJ157" s="441"/>
      <c r="BOK157" s="441"/>
      <c r="BOL157" s="441"/>
      <c r="BOM157" s="441"/>
      <c r="BON157" s="441"/>
      <c r="BOO157" s="441"/>
      <c r="BOP157" s="441"/>
      <c r="BOQ157" s="441"/>
      <c r="BOR157" s="441"/>
      <c r="BOS157" s="441"/>
      <c r="BOT157" s="441"/>
      <c r="BOU157" s="441"/>
      <c r="BOV157" s="441"/>
      <c r="BOW157" s="441"/>
      <c r="BOX157" s="441"/>
      <c r="BOY157" s="441"/>
      <c r="BOZ157" s="441"/>
      <c r="BPA157" s="441"/>
      <c r="BPB157" s="441"/>
      <c r="BPC157" s="441"/>
      <c r="BPD157" s="441"/>
      <c r="BPE157" s="441"/>
      <c r="BPF157" s="441"/>
      <c r="BPG157" s="441"/>
      <c r="BPH157" s="441"/>
      <c r="BPI157" s="441"/>
      <c r="BPJ157" s="441"/>
      <c r="BPK157" s="441"/>
      <c r="BPL157" s="441"/>
      <c r="BPM157" s="441"/>
      <c r="BPN157" s="441"/>
      <c r="BPO157" s="441"/>
      <c r="BPP157" s="441"/>
      <c r="BPQ157" s="441"/>
      <c r="BPR157" s="441"/>
      <c r="BPS157" s="441"/>
      <c r="BPT157" s="441"/>
      <c r="BPU157" s="441"/>
      <c r="BPV157" s="441"/>
      <c r="BPW157" s="441"/>
      <c r="BPX157" s="441"/>
      <c r="BPY157" s="441"/>
      <c r="BPZ157" s="441"/>
      <c r="BQA157" s="441"/>
      <c r="BQB157" s="441"/>
      <c r="BQC157" s="441"/>
      <c r="BQD157" s="441"/>
      <c r="BQE157" s="441"/>
      <c r="BQF157" s="441"/>
      <c r="BQG157" s="441"/>
      <c r="BQH157" s="441"/>
      <c r="BQI157" s="441"/>
      <c r="BQJ157" s="441"/>
      <c r="BQK157" s="441"/>
      <c r="BQL157" s="441"/>
      <c r="BQM157" s="441"/>
      <c r="BQN157" s="441"/>
      <c r="BQO157" s="441"/>
      <c r="BQP157" s="441"/>
      <c r="BQQ157" s="441"/>
      <c r="BQR157" s="441"/>
      <c r="BQS157" s="441"/>
      <c r="BQT157" s="441"/>
      <c r="BQU157" s="441"/>
      <c r="BQV157" s="441"/>
      <c r="BQW157" s="441"/>
      <c r="BQX157" s="441"/>
      <c r="BQY157" s="441"/>
      <c r="BQZ157" s="441"/>
      <c r="BRA157" s="441"/>
      <c r="BRB157" s="441"/>
      <c r="BRC157" s="441"/>
      <c r="BRD157" s="441"/>
      <c r="BRE157" s="441"/>
      <c r="BRF157" s="441"/>
      <c r="BRG157" s="441"/>
      <c r="BRH157" s="441"/>
      <c r="BRI157" s="441"/>
      <c r="BRJ157" s="441"/>
      <c r="BRK157" s="441"/>
      <c r="BRL157" s="441"/>
      <c r="BRM157" s="441"/>
      <c r="BRN157" s="441"/>
      <c r="BRO157" s="441"/>
      <c r="BRP157" s="441"/>
      <c r="BRQ157" s="441"/>
      <c r="BRR157" s="441"/>
      <c r="BRS157" s="441"/>
      <c r="BRT157" s="441"/>
      <c r="BRU157" s="441"/>
      <c r="BRV157" s="441"/>
      <c r="BRW157" s="441"/>
      <c r="BRX157" s="441"/>
      <c r="BRY157" s="441"/>
      <c r="BRZ157" s="441"/>
      <c r="BSA157" s="441"/>
      <c r="BSB157" s="441"/>
      <c r="BSC157" s="441"/>
      <c r="BSD157" s="441"/>
      <c r="BSE157" s="441"/>
      <c r="BSF157" s="441"/>
      <c r="BSG157" s="441"/>
      <c r="BSH157" s="441"/>
      <c r="BSI157" s="441"/>
      <c r="BSJ157" s="441"/>
      <c r="BSK157" s="441"/>
      <c r="BSL157" s="441"/>
      <c r="BSM157" s="441"/>
      <c r="BSN157" s="441"/>
      <c r="BSO157" s="441"/>
      <c r="BSP157" s="441"/>
      <c r="BSQ157" s="441"/>
      <c r="BSR157" s="441"/>
      <c r="BSS157" s="441"/>
      <c r="BST157" s="441"/>
      <c r="BSU157" s="441"/>
      <c r="BSV157" s="441"/>
      <c r="BSW157" s="441"/>
      <c r="BSX157" s="441"/>
      <c r="BSY157" s="441"/>
      <c r="BSZ157" s="441"/>
      <c r="BTA157" s="441"/>
      <c r="BTB157" s="441"/>
      <c r="BTC157" s="441"/>
      <c r="BTD157" s="441"/>
      <c r="BTE157" s="441"/>
      <c r="BTF157" s="441"/>
      <c r="BTG157" s="441"/>
      <c r="BTH157" s="441"/>
      <c r="BTI157" s="441"/>
      <c r="BTJ157" s="441"/>
      <c r="BTK157" s="441"/>
      <c r="BTL157" s="441"/>
      <c r="BTM157" s="441"/>
      <c r="BTN157" s="441"/>
      <c r="BTO157" s="441"/>
      <c r="BTP157" s="441"/>
      <c r="BTQ157" s="441"/>
      <c r="BTR157" s="441"/>
      <c r="BTS157" s="441"/>
      <c r="BTT157" s="441"/>
      <c r="BTU157" s="441"/>
      <c r="BTV157" s="441"/>
      <c r="BTW157" s="441"/>
      <c r="BTX157" s="441"/>
      <c r="BTY157" s="441"/>
      <c r="BTZ157" s="441"/>
      <c r="BUA157" s="441"/>
      <c r="BUB157" s="441"/>
      <c r="BUC157" s="441"/>
      <c r="BUD157" s="441"/>
      <c r="BUE157" s="441"/>
      <c r="BUF157" s="441"/>
      <c r="BUG157" s="441"/>
      <c r="BUH157" s="441"/>
      <c r="BUI157" s="441"/>
      <c r="BUJ157" s="441"/>
      <c r="BUK157" s="441"/>
      <c r="BUL157" s="441"/>
      <c r="BUM157" s="441"/>
      <c r="BUN157" s="441"/>
      <c r="BUO157" s="441"/>
      <c r="BUP157" s="441"/>
      <c r="BUQ157" s="441"/>
      <c r="BUR157" s="441"/>
      <c r="BUS157" s="441"/>
      <c r="BUT157" s="441"/>
      <c r="BUU157" s="441"/>
      <c r="BUV157" s="441"/>
      <c r="BUW157" s="441"/>
      <c r="BUX157" s="441"/>
      <c r="BUY157" s="441"/>
      <c r="BUZ157" s="441"/>
      <c r="BVA157" s="441"/>
      <c r="BVB157" s="441"/>
      <c r="BVC157" s="441"/>
      <c r="BVD157" s="441"/>
      <c r="BVE157" s="441"/>
      <c r="BVF157" s="441"/>
      <c r="BVG157" s="441"/>
      <c r="BVH157" s="441"/>
      <c r="BVI157" s="441"/>
      <c r="BVJ157" s="441"/>
      <c r="BVK157" s="441"/>
      <c r="BVL157" s="441"/>
      <c r="BVM157" s="441"/>
      <c r="BVN157" s="441"/>
      <c r="BVO157" s="441"/>
      <c r="BVP157" s="441"/>
      <c r="BVQ157" s="441"/>
      <c r="BVR157" s="441"/>
      <c r="BVS157" s="441"/>
      <c r="BVT157" s="441"/>
      <c r="BVU157" s="441"/>
      <c r="BVV157" s="441"/>
      <c r="BVW157" s="441"/>
      <c r="BVX157" s="441"/>
      <c r="BVY157" s="441"/>
      <c r="BVZ157" s="441"/>
      <c r="BWA157" s="441"/>
      <c r="BWB157" s="441"/>
      <c r="BWC157" s="441"/>
      <c r="BWD157" s="441"/>
      <c r="BWE157" s="441"/>
      <c r="BWF157" s="441"/>
      <c r="BWG157" s="441"/>
      <c r="BWH157" s="441"/>
      <c r="BWI157" s="441"/>
      <c r="BWJ157" s="441"/>
      <c r="BWK157" s="441"/>
      <c r="BWL157" s="441"/>
      <c r="BWM157" s="441"/>
      <c r="BWN157" s="441"/>
      <c r="BWO157" s="441"/>
      <c r="BWP157" s="441"/>
      <c r="BWQ157" s="441"/>
      <c r="BWR157" s="441"/>
      <c r="BWS157" s="441"/>
      <c r="BWT157" s="441"/>
      <c r="BWU157" s="441"/>
      <c r="BWV157" s="441"/>
      <c r="BWW157" s="441"/>
      <c r="BWX157" s="441"/>
      <c r="BWY157" s="441"/>
      <c r="BWZ157" s="441"/>
      <c r="BXA157" s="441"/>
      <c r="BXB157" s="441"/>
      <c r="BXC157" s="441"/>
      <c r="BXD157" s="441"/>
      <c r="BXE157" s="441"/>
      <c r="BXF157" s="441"/>
      <c r="BXG157" s="441"/>
      <c r="BXH157" s="441"/>
      <c r="BXI157" s="441"/>
      <c r="BXJ157" s="441"/>
      <c r="BXK157" s="441"/>
      <c r="BXL157" s="441"/>
      <c r="BXM157" s="441"/>
      <c r="BXN157" s="441"/>
      <c r="BXO157" s="441"/>
      <c r="BXP157" s="441"/>
      <c r="BXQ157" s="441"/>
      <c r="BXR157" s="441"/>
      <c r="BXS157" s="441"/>
      <c r="BXT157" s="441"/>
      <c r="BXU157" s="441"/>
      <c r="BXV157" s="441"/>
      <c r="BXW157" s="441"/>
      <c r="BXX157" s="441"/>
      <c r="BXY157" s="441"/>
      <c r="BXZ157" s="441"/>
      <c r="BYA157" s="441"/>
      <c r="BYB157" s="441"/>
      <c r="BYC157" s="441"/>
      <c r="BYD157" s="441"/>
      <c r="BYE157" s="441"/>
      <c r="BYF157" s="441"/>
      <c r="BYG157" s="441"/>
      <c r="BYH157" s="441"/>
      <c r="BYI157" s="441"/>
      <c r="BYJ157" s="441"/>
      <c r="BYK157" s="441"/>
      <c r="BYL157" s="441"/>
      <c r="BYM157" s="441"/>
      <c r="BYN157" s="441"/>
      <c r="BYO157" s="441"/>
      <c r="BYP157" s="441"/>
      <c r="BYQ157" s="441"/>
      <c r="BYR157" s="441"/>
      <c r="BYS157" s="441"/>
      <c r="BYT157" s="441"/>
      <c r="BYU157" s="441"/>
      <c r="BYV157" s="441"/>
      <c r="BYW157" s="441"/>
      <c r="BYX157" s="441"/>
      <c r="BYY157" s="441"/>
      <c r="BYZ157" s="441"/>
      <c r="BZA157" s="441"/>
      <c r="BZB157" s="441"/>
      <c r="BZC157" s="441"/>
      <c r="BZD157" s="441"/>
      <c r="BZE157" s="441"/>
      <c r="BZF157" s="441"/>
      <c r="BZG157" s="441"/>
      <c r="BZH157" s="441"/>
      <c r="BZI157" s="441"/>
      <c r="BZJ157" s="441"/>
      <c r="BZK157" s="441"/>
      <c r="BZL157" s="441"/>
      <c r="BZM157" s="441"/>
      <c r="BZN157" s="441"/>
      <c r="BZO157" s="441"/>
      <c r="BZP157" s="441"/>
      <c r="BZQ157" s="441"/>
      <c r="BZR157" s="441"/>
      <c r="BZS157" s="441"/>
      <c r="BZT157" s="441"/>
      <c r="BZU157" s="441"/>
      <c r="BZV157" s="441"/>
      <c r="BZW157" s="441"/>
      <c r="BZX157" s="441"/>
      <c r="BZY157" s="441"/>
      <c r="BZZ157" s="441"/>
      <c r="CAA157" s="441"/>
      <c r="CAB157" s="441"/>
      <c r="CAC157" s="441"/>
      <c r="CAD157" s="441"/>
      <c r="CAE157" s="441"/>
      <c r="CAF157" s="441"/>
      <c r="CAG157" s="441"/>
      <c r="CAH157" s="441"/>
      <c r="CAI157" s="441"/>
      <c r="CAJ157" s="441"/>
      <c r="CAK157" s="441"/>
      <c r="CAL157" s="441"/>
      <c r="CAM157" s="441"/>
      <c r="CAN157" s="441"/>
      <c r="CAO157" s="441"/>
      <c r="CAP157" s="441"/>
      <c r="CAQ157" s="441"/>
      <c r="CAR157" s="441"/>
      <c r="CAS157" s="441"/>
      <c r="CAT157" s="441"/>
      <c r="CAU157" s="441"/>
      <c r="CAV157" s="441"/>
      <c r="CAW157" s="441"/>
      <c r="CAX157" s="441"/>
      <c r="CAY157" s="441"/>
      <c r="CAZ157" s="441"/>
      <c r="CBA157" s="441"/>
      <c r="CBB157" s="441"/>
      <c r="CBC157" s="441"/>
      <c r="CBD157" s="441"/>
      <c r="CBE157" s="441"/>
      <c r="CBF157" s="441"/>
      <c r="CBG157" s="441"/>
      <c r="CBH157" s="441"/>
      <c r="CBI157" s="441"/>
      <c r="CBJ157" s="441"/>
      <c r="CBK157" s="441"/>
      <c r="CBL157" s="441"/>
      <c r="CBM157" s="441"/>
      <c r="CBN157" s="441"/>
      <c r="CBO157" s="441"/>
      <c r="CBP157" s="441"/>
      <c r="CBQ157" s="441"/>
      <c r="CBR157" s="441"/>
      <c r="CBS157" s="441"/>
      <c r="CBT157" s="441"/>
      <c r="CBU157" s="441"/>
      <c r="CBV157" s="441"/>
      <c r="CBW157" s="441"/>
      <c r="CBX157" s="441"/>
      <c r="CBY157" s="441"/>
      <c r="CBZ157" s="441"/>
      <c r="CCA157" s="441"/>
      <c r="CCB157" s="441"/>
      <c r="CCC157" s="441"/>
      <c r="CCD157" s="441"/>
      <c r="CCE157" s="441"/>
      <c r="CCF157" s="441"/>
      <c r="CCG157" s="441"/>
      <c r="CCH157" s="441"/>
      <c r="CCI157" s="441"/>
      <c r="CCJ157" s="441"/>
      <c r="CCK157" s="441"/>
      <c r="CCL157" s="441"/>
      <c r="CCM157" s="441"/>
      <c r="CCN157" s="441"/>
      <c r="CCO157" s="441"/>
      <c r="CCP157" s="441"/>
      <c r="CCQ157" s="441"/>
      <c r="CCR157" s="441"/>
      <c r="CCS157" s="441"/>
      <c r="CCT157" s="441"/>
      <c r="CCU157" s="441"/>
      <c r="CCV157" s="441"/>
      <c r="CCW157" s="441"/>
      <c r="CCX157" s="441"/>
      <c r="CCY157" s="441"/>
      <c r="CCZ157" s="441"/>
      <c r="CDA157" s="441"/>
      <c r="CDB157" s="441"/>
      <c r="CDC157" s="441"/>
      <c r="CDD157" s="441"/>
      <c r="CDE157" s="441"/>
      <c r="CDF157" s="441"/>
      <c r="CDG157" s="441"/>
      <c r="CDH157" s="441"/>
      <c r="CDI157" s="441"/>
      <c r="CDJ157" s="441"/>
      <c r="CDK157" s="441"/>
      <c r="CDL157" s="441"/>
      <c r="CDM157" s="441"/>
      <c r="CDN157" s="441"/>
      <c r="CDO157" s="441"/>
      <c r="CDP157" s="441"/>
      <c r="CDQ157" s="441"/>
      <c r="CDR157" s="441"/>
      <c r="CDS157" s="441"/>
      <c r="CDT157" s="441"/>
      <c r="CDU157" s="441"/>
      <c r="CDV157" s="441"/>
      <c r="CDW157" s="441"/>
      <c r="CDX157" s="441"/>
      <c r="CDY157" s="441"/>
      <c r="CDZ157" s="441"/>
      <c r="CEA157" s="441"/>
      <c r="CEB157" s="441"/>
      <c r="CEC157" s="441"/>
      <c r="CED157" s="441"/>
      <c r="CEE157" s="441"/>
      <c r="CEF157" s="441"/>
      <c r="CEG157" s="441"/>
      <c r="CEH157" s="441"/>
      <c r="CEI157" s="441"/>
      <c r="CEJ157" s="441"/>
      <c r="CEK157" s="441"/>
      <c r="CEL157" s="441"/>
      <c r="CEM157" s="441"/>
      <c r="CEN157" s="441"/>
      <c r="CEO157" s="441"/>
      <c r="CEP157" s="441"/>
      <c r="CEQ157" s="441"/>
      <c r="CER157" s="441"/>
      <c r="CES157" s="441"/>
      <c r="CET157" s="441"/>
      <c r="CEU157" s="441"/>
      <c r="CEV157" s="441"/>
      <c r="CEW157" s="441"/>
      <c r="CEX157" s="441"/>
      <c r="CEY157" s="441"/>
      <c r="CEZ157" s="441"/>
      <c r="CFA157" s="441"/>
      <c r="CFB157" s="441"/>
      <c r="CFC157" s="441"/>
      <c r="CFD157" s="441"/>
      <c r="CFE157" s="441"/>
      <c r="CFF157" s="441"/>
      <c r="CFG157" s="441"/>
      <c r="CFH157" s="441"/>
      <c r="CFI157" s="441"/>
      <c r="CFJ157" s="441"/>
      <c r="CFK157" s="441"/>
      <c r="CFL157" s="441"/>
      <c r="CFM157" s="441"/>
      <c r="CFN157" s="441"/>
      <c r="CFO157" s="441"/>
      <c r="CFP157" s="441"/>
      <c r="CFQ157" s="441"/>
      <c r="CFR157" s="441"/>
      <c r="CFS157" s="441"/>
      <c r="CFT157" s="441"/>
      <c r="CFU157" s="441"/>
      <c r="CFV157" s="441"/>
      <c r="CFW157" s="441"/>
      <c r="CFX157" s="441"/>
      <c r="CFY157" s="441"/>
      <c r="CFZ157" s="441"/>
      <c r="CGA157" s="441"/>
      <c r="CGB157" s="441"/>
      <c r="CGC157" s="441"/>
      <c r="CGD157" s="441"/>
      <c r="CGE157" s="441"/>
      <c r="CGF157" s="441"/>
      <c r="CGG157" s="441"/>
      <c r="CGH157" s="441"/>
      <c r="CGI157" s="441"/>
      <c r="CGJ157" s="441"/>
      <c r="CGK157" s="441"/>
      <c r="CGL157" s="441"/>
      <c r="CGM157" s="441"/>
      <c r="CGN157" s="441"/>
      <c r="CGO157" s="441"/>
      <c r="CGP157" s="441"/>
      <c r="CGQ157" s="441"/>
      <c r="CGR157" s="441"/>
      <c r="CGS157" s="441"/>
      <c r="CGT157" s="441"/>
      <c r="CGU157" s="441"/>
      <c r="CGV157" s="441"/>
      <c r="CGW157" s="441"/>
      <c r="CGX157" s="441"/>
      <c r="CGY157" s="441"/>
      <c r="CGZ157" s="441"/>
      <c r="CHA157" s="441"/>
      <c r="CHB157" s="441"/>
      <c r="CHC157" s="441"/>
      <c r="CHD157" s="441"/>
      <c r="CHE157" s="441"/>
      <c r="CHF157" s="441"/>
      <c r="CHG157" s="441"/>
      <c r="CHH157" s="441"/>
      <c r="CHI157" s="441"/>
      <c r="CHJ157" s="441"/>
      <c r="CHK157" s="441"/>
      <c r="CHL157" s="441"/>
      <c r="CHM157" s="441"/>
      <c r="CHN157" s="441"/>
      <c r="CHO157" s="441"/>
      <c r="CHP157" s="441"/>
      <c r="CHQ157" s="441"/>
      <c r="CHR157" s="441"/>
      <c r="CHS157" s="441"/>
      <c r="CHT157" s="441"/>
      <c r="CHU157" s="441"/>
      <c r="CHV157" s="441"/>
      <c r="CHW157" s="441"/>
      <c r="CHX157" s="441"/>
      <c r="CHY157" s="441"/>
      <c r="CHZ157" s="441"/>
      <c r="CIA157" s="441"/>
      <c r="CIB157" s="441"/>
      <c r="CIC157" s="441"/>
      <c r="CID157" s="441"/>
      <c r="CIE157" s="441"/>
      <c r="CIF157" s="441"/>
      <c r="CIG157" s="441"/>
      <c r="CIH157" s="441"/>
      <c r="CII157" s="441"/>
      <c r="CIJ157" s="441"/>
      <c r="CIK157" s="441"/>
      <c r="CIL157" s="441"/>
      <c r="CIM157" s="441"/>
      <c r="CIN157" s="441"/>
      <c r="CIO157" s="441"/>
      <c r="CIP157" s="441"/>
      <c r="CIQ157" s="441"/>
      <c r="CIR157" s="441"/>
      <c r="CIS157" s="441"/>
      <c r="CIT157" s="441"/>
      <c r="CIU157" s="441"/>
      <c r="CIV157" s="441"/>
      <c r="CIW157" s="441"/>
      <c r="CIX157" s="441"/>
      <c r="CIY157" s="441"/>
      <c r="CIZ157" s="441"/>
      <c r="CJA157" s="441"/>
      <c r="CJB157" s="441"/>
      <c r="CJC157" s="441"/>
      <c r="CJD157" s="441"/>
      <c r="CJE157" s="441"/>
      <c r="CJF157" s="441"/>
      <c r="CJG157" s="441"/>
      <c r="CJH157" s="441"/>
      <c r="CJI157" s="441"/>
      <c r="CJJ157" s="441"/>
      <c r="CJK157" s="441"/>
      <c r="CJL157" s="441"/>
      <c r="CJM157" s="441"/>
      <c r="CJN157" s="441"/>
      <c r="CJO157" s="441"/>
      <c r="CJP157" s="441"/>
      <c r="CJQ157" s="441"/>
      <c r="CJR157" s="441"/>
      <c r="CJS157" s="441"/>
      <c r="CJT157" s="441"/>
      <c r="CJU157" s="441"/>
      <c r="CJV157" s="441"/>
      <c r="CJW157" s="441"/>
      <c r="CJX157" s="441"/>
      <c r="CJY157" s="441"/>
      <c r="CJZ157" s="441"/>
      <c r="CKA157" s="441"/>
      <c r="CKB157" s="441"/>
      <c r="CKC157" s="441"/>
      <c r="CKD157" s="441"/>
      <c r="CKE157" s="441"/>
      <c r="CKF157" s="441"/>
      <c r="CKG157" s="441"/>
      <c r="CKH157" s="441"/>
      <c r="CKI157" s="441"/>
      <c r="CKJ157" s="441"/>
      <c r="CKK157" s="441"/>
      <c r="CKL157" s="441"/>
      <c r="CKM157" s="441"/>
      <c r="CKN157" s="441"/>
      <c r="CKO157" s="441"/>
      <c r="CKP157" s="441"/>
      <c r="CKQ157" s="441"/>
      <c r="CKR157" s="441"/>
      <c r="CKS157" s="441"/>
      <c r="CKT157" s="441"/>
      <c r="CKU157" s="441"/>
      <c r="CKV157" s="441"/>
      <c r="CKW157" s="441"/>
      <c r="CKX157" s="441"/>
      <c r="CKY157" s="441"/>
      <c r="CKZ157" s="441"/>
      <c r="CLA157" s="441"/>
      <c r="CLB157" s="441"/>
      <c r="CLC157" s="441"/>
      <c r="CLD157" s="441"/>
      <c r="CLE157" s="441"/>
      <c r="CLF157" s="441"/>
      <c r="CLG157" s="441"/>
      <c r="CLH157" s="441"/>
      <c r="CLI157" s="441"/>
      <c r="CLJ157" s="441"/>
      <c r="CLK157" s="441"/>
      <c r="CLL157" s="441"/>
      <c r="CLM157" s="441"/>
      <c r="CLN157" s="441"/>
      <c r="CLO157" s="441"/>
      <c r="CLP157" s="441"/>
      <c r="CLQ157" s="441"/>
      <c r="CLR157" s="441"/>
      <c r="CLS157" s="441"/>
      <c r="CLT157" s="441"/>
      <c r="CLU157" s="441"/>
      <c r="CLV157" s="441"/>
      <c r="CLW157" s="441"/>
      <c r="CLX157" s="441"/>
      <c r="CLY157" s="441"/>
      <c r="CLZ157" s="441"/>
      <c r="CMA157" s="441"/>
      <c r="CMB157" s="441"/>
      <c r="CMC157" s="441"/>
      <c r="CMD157" s="441"/>
      <c r="CME157" s="441"/>
      <c r="CMF157" s="441"/>
      <c r="CMG157" s="441"/>
      <c r="CMH157" s="441"/>
      <c r="CMI157" s="441"/>
      <c r="CMJ157" s="441"/>
      <c r="CMK157" s="441"/>
      <c r="CML157" s="441"/>
      <c r="CMM157" s="441"/>
      <c r="CMN157" s="441"/>
      <c r="CMO157" s="441"/>
      <c r="CMP157" s="441"/>
      <c r="CMQ157" s="441"/>
      <c r="CMR157" s="441"/>
      <c r="CMS157" s="441"/>
      <c r="CMT157" s="441"/>
      <c r="CMU157" s="441"/>
      <c r="CMV157" s="441"/>
      <c r="CMW157" s="441"/>
      <c r="CMX157" s="441"/>
      <c r="CMY157" s="441"/>
      <c r="CMZ157" s="441"/>
      <c r="CNA157" s="441"/>
      <c r="CNB157" s="441"/>
      <c r="CNC157" s="441"/>
      <c r="CND157" s="441"/>
      <c r="CNE157" s="441"/>
      <c r="CNF157" s="441"/>
      <c r="CNG157" s="441"/>
      <c r="CNH157" s="441"/>
      <c r="CNI157" s="441"/>
      <c r="CNJ157" s="441"/>
      <c r="CNK157" s="441"/>
      <c r="CNL157" s="441"/>
      <c r="CNM157" s="441"/>
      <c r="CNN157" s="441"/>
      <c r="CNO157" s="441"/>
      <c r="CNP157" s="441"/>
      <c r="CNQ157" s="441"/>
      <c r="CNR157" s="441"/>
      <c r="CNS157" s="441"/>
      <c r="CNT157" s="441"/>
      <c r="CNU157" s="441"/>
      <c r="CNV157" s="441"/>
      <c r="CNW157" s="441"/>
      <c r="CNX157" s="441"/>
      <c r="CNY157" s="441"/>
      <c r="CNZ157" s="441"/>
      <c r="COA157" s="441"/>
      <c r="COB157" s="441"/>
      <c r="COC157" s="441"/>
      <c r="COD157" s="441"/>
      <c r="COE157" s="441"/>
      <c r="COF157" s="441"/>
      <c r="COG157" s="441"/>
      <c r="COH157" s="441"/>
      <c r="COI157" s="441"/>
      <c r="COJ157" s="441"/>
      <c r="COK157" s="441"/>
      <c r="COL157" s="441"/>
      <c r="COM157" s="441"/>
      <c r="CON157" s="441"/>
      <c r="COO157" s="441"/>
      <c r="COP157" s="441"/>
      <c r="COQ157" s="441"/>
      <c r="COR157" s="441"/>
      <c r="COS157" s="441"/>
      <c r="COT157" s="441"/>
      <c r="COU157" s="441"/>
      <c r="COV157" s="441"/>
      <c r="COW157" s="441"/>
      <c r="COX157" s="441"/>
      <c r="COY157" s="441"/>
      <c r="COZ157" s="441"/>
      <c r="CPA157" s="441"/>
      <c r="CPB157" s="441"/>
      <c r="CPC157" s="441"/>
      <c r="CPD157" s="441"/>
      <c r="CPE157" s="441"/>
      <c r="CPF157" s="441"/>
      <c r="CPG157" s="441"/>
      <c r="CPH157" s="441"/>
      <c r="CPI157" s="441"/>
      <c r="CPJ157" s="441"/>
      <c r="CPK157" s="441"/>
      <c r="CPL157" s="441"/>
      <c r="CPM157" s="441"/>
      <c r="CPN157" s="441"/>
      <c r="CPO157" s="441"/>
      <c r="CPP157" s="441"/>
      <c r="CPQ157" s="441"/>
      <c r="CPR157" s="441"/>
      <c r="CPS157" s="441"/>
      <c r="CPT157" s="441"/>
      <c r="CPU157" s="441"/>
      <c r="CPV157" s="441"/>
      <c r="CPW157" s="441"/>
      <c r="CPX157" s="441"/>
      <c r="CPY157" s="441"/>
      <c r="CPZ157" s="441"/>
      <c r="CQA157" s="441"/>
      <c r="CQB157" s="441"/>
      <c r="CQC157" s="441"/>
      <c r="CQD157" s="441"/>
      <c r="CQE157" s="441"/>
      <c r="CQF157" s="441"/>
      <c r="CQG157" s="441"/>
      <c r="CQH157" s="441"/>
      <c r="CQI157" s="441"/>
      <c r="CQJ157" s="441"/>
      <c r="CQK157" s="441"/>
      <c r="CQL157" s="441"/>
      <c r="CQM157" s="441"/>
      <c r="CQN157" s="441"/>
      <c r="CQO157" s="441"/>
      <c r="CQP157" s="441"/>
      <c r="CQQ157" s="441"/>
      <c r="CQR157" s="441"/>
      <c r="CQS157" s="441"/>
      <c r="CQT157" s="441"/>
      <c r="CQU157" s="441"/>
      <c r="CQV157" s="441"/>
      <c r="CQW157" s="441"/>
      <c r="CQX157" s="441"/>
      <c r="CQY157" s="441"/>
      <c r="CQZ157" s="441"/>
      <c r="CRA157" s="441"/>
      <c r="CRB157" s="441"/>
      <c r="CRC157" s="441"/>
      <c r="CRD157" s="441"/>
      <c r="CRE157" s="441"/>
      <c r="CRF157" s="441"/>
      <c r="CRG157" s="441"/>
      <c r="CRH157" s="441"/>
      <c r="CRI157" s="441"/>
      <c r="CRJ157" s="441"/>
      <c r="CRK157" s="441"/>
      <c r="CRL157" s="441"/>
      <c r="CRM157" s="441"/>
      <c r="CRN157" s="441"/>
      <c r="CRO157" s="441"/>
      <c r="CRP157" s="441"/>
      <c r="CRQ157" s="441"/>
      <c r="CRR157" s="441"/>
      <c r="CRS157" s="441"/>
      <c r="CRT157" s="441"/>
      <c r="CRU157" s="441"/>
      <c r="CRV157" s="441"/>
      <c r="CRW157" s="441"/>
      <c r="CRX157" s="441"/>
      <c r="CRY157" s="441"/>
      <c r="CRZ157" s="441"/>
      <c r="CSA157" s="441"/>
      <c r="CSB157" s="441"/>
      <c r="CSC157" s="441"/>
      <c r="CSD157" s="441"/>
      <c r="CSE157" s="441"/>
      <c r="CSF157" s="441"/>
      <c r="CSG157" s="441"/>
      <c r="CSH157" s="441"/>
      <c r="CSI157" s="441"/>
      <c r="CSJ157" s="441"/>
      <c r="CSK157" s="441"/>
      <c r="CSL157" s="441"/>
      <c r="CSM157" s="441"/>
      <c r="CSN157" s="441"/>
      <c r="CSO157" s="441"/>
      <c r="CSP157" s="441"/>
      <c r="CSQ157" s="441"/>
      <c r="CSR157" s="441"/>
      <c r="CSS157" s="441"/>
      <c r="CST157" s="441"/>
      <c r="CSU157" s="441"/>
      <c r="CSV157" s="441"/>
      <c r="CSW157" s="441"/>
      <c r="CSX157" s="441"/>
      <c r="CSY157" s="441"/>
      <c r="CSZ157" s="441"/>
      <c r="CTA157" s="441"/>
      <c r="CTB157" s="441"/>
      <c r="CTC157" s="441"/>
      <c r="CTD157" s="441"/>
      <c r="CTE157" s="441"/>
      <c r="CTF157" s="441"/>
      <c r="CTG157" s="441"/>
      <c r="CTH157" s="441"/>
      <c r="CTI157" s="441"/>
      <c r="CTJ157" s="441"/>
      <c r="CTK157" s="441"/>
      <c r="CTL157" s="441"/>
      <c r="CTM157" s="441"/>
      <c r="CTN157" s="441"/>
      <c r="CTO157" s="441"/>
      <c r="CTP157" s="441"/>
      <c r="CTQ157" s="441"/>
      <c r="CTR157" s="441"/>
      <c r="CTS157" s="441"/>
      <c r="CTT157" s="441"/>
      <c r="CTU157" s="441"/>
      <c r="CTV157" s="441"/>
      <c r="CTW157" s="441"/>
      <c r="CTX157" s="441"/>
      <c r="CTY157" s="441"/>
      <c r="CTZ157" s="441"/>
      <c r="CUA157" s="441"/>
      <c r="CUB157" s="441"/>
      <c r="CUC157" s="441"/>
      <c r="CUD157" s="441"/>
      <c r="CUE157" s="441"/>
      <c r="CUF157" s="441"/>
      <c r="CUG157" s="441"/>
      <c r="CUH157" s="441"/>
      <c r="CUI157" s="441"/>
      <c r="CUJ157" s="441"/>
      <c r="CUK157" s="441"/>
      <c r="CUL157" s="441"/>
      <c r="CUM157" s="441"/>
      <c r="CUN157" s="441"/>
      <c r="CUO157" s="441"/>
      <c r="CUP157" s="441"/>
      <c r="CUQ157" s="441"/>
      <c r="CUR157" s="441"/>
      <c r="CUS157" s="441"/>
      <c r="CUT157" s="441"/>
      <c r="CUU157" s="441"/>
      <c r="CUV157" s="441"/>
      <c r="CUW157" s="441"/>
      <c r="CUX157" s="441"/>
      <c r="CUY157" s="441"/>
      <c r="CUZ157" s="441"/>
      <c r="CVA157" s="441"/>
      <c r="CVB157" s="441"/>
      <c r="CVC157" s="441"/>
      <c r="CVD157" s="441"/>
      <c r="CVE157" s="441"/>
      <c r="CVF157" s="441"/>
      <c r="CVG157" s="441"/>
      <c r="CVH157" s="441"/>
      <c r="CVI157" s="441"/>
      <c r="CVJ157" s="441"/>
      <c r="CVK157" s="441"/>
      <c r="CVL157" s="441"/>
      <c r="CVM157" s="441"/>
      <c r="CVN157" s="441"/>
      <c r="CVO157" s="441"/>
      <c r="CVP157" s="441"/>
      <c r="CVQ157" s="441"/>
      <c r="CVR157" s="441"/>
      <c r="CVS157" s="441"/>
      <c r="CVT157" s="441"/>
      <c r="CVU157" s="441"/>
      <c r="CVV157" s="441"/>
      <c r="CVW157" s="441"/>
      <c r="CVX157" s="441"/>
      <c r="CVY157" s="441"/>
      <c r="CVZ157" s="441"/>
      <c r="CWA157" s="441"/>
      <c r="CWB157" s="441"/>
      <c r="CWC157" s="441"/>
      <c r="CWD157" s="441"/>
      <c r="CWE157" s="441"/>
      <c r="CWF157" s="441"/>
      <c r="CWG157" s="441"/>
      <c r="CWH157" s="441"/>
      <c r="CWI157" s="441"/>
      <c r="CWJ157" s="441"/>
      <c r="CWK157" s="441"/>
      <c r="CWL157" s="441"/>
      <c r="CWM157" s="441"/>
      <c r="CWN157" s="441"/>
      <c r="CWO157" s="441"/>
      <c r="CWP157" s="441"/>
      <c r="CWQ157" s="441"/>
      <c r="CWR157" s="441"/>
      <c r="CWS157" s="441"/>
      <c r="CWT157" s="441"/>
      <c r="CWU157" s="441"/>
      <c r="CWV157" s="441"/>
      <c r="CWW157" s="441"/>
      <c r="CWX157" s="441"/>
      <c r="CWY157" s="441"/>
      <c r="CWZ157" s="441"/>
      <c r="CXA157" s="441"/>
      <c r="CXB157" s="441"/>
      <c r="CXC157" s="441"/>
      <c r="CXD157" s="441"/>
      <c r="CXE157" s="441"/>
      <c r="CXF157" s="441"/>
      <c r="CXG157" s="441"/>
      <c r="CXH157" s="441"/>
      <c r="CXI157" s="441"/>
      <c r="CXJ157" s="441"/>
      <c r="CXK157" s="441"/>
      <c r="CXL157" s="441"/>
      <c r="CXM157" s="441"/>
      <c r="CXN157" s="441"/>
      <c r="CXO157" s="441"/>
      <c r="CXP157" s="441"/>
      <c r="CXQ157" s="441"/>
      <c r="CXR157" s="441"/>
      <c r="CXS157" s="441"/>
      <c r="CXT157" s="441"/>
      <c r="CXU157" s="441"/>
      <c r="CXV157" s="441"/>
      <c r="CXW157" s="441"/>
      <c r="CXX157" s="441"/>
      <c r="CXY157" s="441"/>
      <c r="CXZ157" s="441"/>
      <c r="CYA157" s="441"/>
      <c r="CYB157" s="441"/>
      <c r="CYC157" s="441"/>
      <c r="CYD157" s="441"/>
      <c r="CYE157" s="441"/>
      <c r="CYF157" s="441"/>
      <c r="CYG157" s="441"/>
      <c r="CYH157" s="441"/>
      <c r="CYI157" s="441"/>
      <c r="CYJ157" s="441"/>
      <c r="CYK157" s="441"/>
      <c r="CYL157" s="441"/>
      <c r="CYM157" s="441"/>
      <c r="CYN157" s="441"/>
      <c r="CYO157" s="441"/>
      <c r="CYP157" s="441"/>
      <c r="CYQ157" s="441"/>
      <c r="CYR157" s="441"/>
      <c r="CYS157" s="441"/>
      <c r="CYT157" s="441"/>
      <c r="CYU157" s="441"/>
      <c r="CYV157" s="441"/>
      <c r="CYW157" s="441"/>
      <c r="CYX157" s="441"/>
      <c r="CYY157" s="441"/>
      <c r="CYZ157" s="441"/>
      <c r="CZA157" s="441"/>
      <c r="CZB157" s="441"/>
      <c r="CZC157" s="441"/>
      <c r="CZD157" s="441"/>
      <c r="CZE157" s="441"/>
      <c r="CZF157" s="441"/>
      <c r="CZG157" s="441"/>
      <c r="CZH157" s="441"/>
      <c r="CZI157" s="441"/>
      <c r="CZJ157" s="441"/>
      <c r="CZK157" s="441"/>
      <c r="CZL157" s="441"/>
      <c r="CZM157" s="441"/>
      <c r="CZN157" s="441"/>
      <c r="CZO157" s="441"/>
      <c r="CZP157" s="441"/>
      <c r="CZQ157" s="441"/>
      <c r="CZR157" s="441"/>
      <c r="CZS157" s="441"/>
      <c r="CZT157" s="441"/>
      <c r="CZU157" s="441"/>
      <c r="CZV157" s="441"/>
      <c r="CZW157" s="441"/>
      <c r="CZX157" s="441"/>
      <c r="CZY157" s="441"/>
      <c r="CZZ157" s="441"/>
      <c r="DAA157" s="441"/>
      <c r="DAB157" s="441"/>
      <c r="DAC157" s="441"/>
      <c r="DAD157" s="441"/>
      <c r="DAE157" s="441"/>
      <c r="DAF157" s="441"/>
      <c r="DAG157" s="441"/>
      <c r="DAH157" s="441"/>
      <c r="DAI157" s="441"/>
      <c r="DAJ157" s="441"/>
      <c r="DAK157" s="441"/>
      <c r="DAL157" s="441"/>
      <c r="DAM157" s="441"/>
      <c r="DAN157" s="441"/>
      <c r="DAO157" s="441"/>
      <c r="DAP157" s="441"/>
      <c r="DAQ157" s="441"/>
      <c r="DAR157" s="441"/>
      <c r="DAS157" s="441"/>
      <c r="DAT157" s="441"/>
      <c r="DAU157" s="441"/>
      <c r="DAV157" s="441"/>
      <c r="DAW157" s="441"/>
      <c r="DAX157" s="441"/>
      <c r="DAY157" s="441"/>
      <c r="DAZ157" s="441"/>
      <c r="DBA157" s="441"/>
      <c r="DBB157" s="441"/>
      <c r="DBC157" s="441"/>
      <c r="DBD157" s="441"/>
      <c r="DBE157" s="441"/>
      <c r="DBF157" s="441"/>
      <c r="DBG157" s="441"/>
      <c r="DBH157" s="441"/>
      <c r="DBI157" s="441"/>
      <c r="DBJ157" s="441"/>
      <c r="DBK157" s="441"/>
      <c r="DBL157" s="441"/>
      <c r="DBM157" s="441"/>
      <c r="DBN157" s="441"/>
      <c r="DBO157" s="441"/>
      <c r="DBP157" s="441"/>
      <c r="DBQ157" s="441"/>
      <c r="DBR157" s="441"/>
      <c r="DBS157" s="441"/>
      <c r="DBT157" s="441"/>
      <c r="DBU157" s="441"/>
      <c r="DBV157" s="441"/>
      <c r="DBW157" s="441"/>
      <c r="DBX157" s="441"/>
      <c r="DBY157" s="441"/>
      <c r="DBZ157" s="441"/>
      <c r="DCA157" s="441"/>
      <c r="DCB157" s="441"/>
      <c r="DCC157" s="441"/>
      <c r="DCD157" s="441"/>
      <c r="DCE157" s="441"/>
      <c r="DCF157" s="441"/>
      <c r="DCG157" s="441"/>
      <c r="DCH157" s="441"/>
      <c r="DCI157" s="441"/>
      <c r="DCJ157" s="441"/>
      <c r="DCK157" s="441"/>
      <c r="DCL157" s="441"/>
      <c r="DCM157" s="441"/>
      <c r="DCN157" s="441"/>
      <c r="DCO157" s="441"/>
      <c r="DCP157" s="441"/>
      <c r="DCQ157" s="441"/>
      <c r="DCR157" s="441"/>
      <c r="DCS157" s="441"/>
      <c r="DCT157" s="441"/>
      <c r="DCU157" s="441"/>
      <c r="DCV157" s="441"/>
      <c r="DCW157" s="441"/>
      <c r="DCX157" s="441"/>
      <c r="DCY157" s="441"/>
      <c r="DCZ157" s="441"/>
      <c r="DDA157" s="441"/>
      <c r="DDB157" s="441"/>
      <c r="DDC157" s="441"/>
      <c r="DDD157" s="441"/>
      <c r="DDE157" s="441"/>
      <c r="DDF157" s="441"/>
      <c r="DDG157" s="441"/>
      <c r="DDH157" s="441"/>
      <c r="DDI157" s="441"/>
      <c r="DDJ157" s="441"/>
      <c r="DDK157" s="441"/>
      <c r="DDL157" s="441"/>
      <c r="DDM157" s="441"/>
      <c r="DDN157" s="441"/>
      <c r="DDO157" s="441"/>
      <c r="DDP157" s="441"/>
      <c r="DDQ157" s="441"/>
      <c r="DDR157" s="441"/>
      <c r="DDS157" s="441"/>
      <c r="DDT157" s="441"/>
      <c r="DDU157" s="441"/>
      <c r="DDV157" s="441"/>
      <c r="DDW157" s="441"/>
      <c r="DDX157" s="441"/>
      <c r="DDY157" s="441"/>
      <c r="DDZ157" s="441"/>
      <c r="DEA157" s="441"/>
      <c r="DEB157" s="441"/>
      <c r="DEC157" s="441"/>
      <c r="DED157" s="441"/>
      <c r="DEE157" s="441"/>
      <c r="DEF157" s="441"/>
      <c r="DEG157" s="441"/>
      <c r="DEH157" s="441"/>
      <c r="DEI157" s="441"/>
      <c r="DEJ157" s="441"/>
      <c r="DEK157" s="441"/>
      <c r="DEL157" s="441"/>
      <c r="DEM157" s="441"/>
      <c r="DEN157" s="441"/>
      <c r="DEO157" s="441"/>
      <c r="DEP157" s="441"/>
      <c r="DEQ157" s="441"/>
      <c r="DER157" s="441"/>
      <c r="DES157" s="441"/>
      <c r="DET157" s="441"/>
      <c r="DEU157" s="441"/>
      <c r="DEV157" s="441"/>
      <c r="DEW157" s="441"/>
      <c r="DEX157" s="441"/>
      <c r="DEY157" s="441"/>
      <c r="DEZ157" s="441"/>
      <c r="DFA157" s="441"/>
      <c r="DFB157" s="441"/>
      <c r="DFC157" s="441"/>
      <c r="DFD157" s="441"/>
      <c r="DFE157" s="441"/>
      <c r="DFF157" s="441"/>
      <c r="DFG157" s="441"/>
      <c r="DFH157" s="441"/>
      <c r="DFI157" s="441"/>
      <c r="DFJ157" s="441"/>
      <c r="DFK157" s="441"/>
      <c r="DFL157" s="441"/>
      <c r="DFM157" s="441"/>
      <c r="DFN157" s="441"/>
      <c r="DFO157" s="441"/>
      <c r="DFP157" s="441"/>
      <c r="DFQ157" s="441"/>
      <c r="DFR157" s="441"/>
      <c r="DFS157" s="441"/>
      <c r="DFT157" s="441"/>
      <c r="DFU157" s="441"/>
      <c r="DFV157" s="441"/>
      <c r="DFW157" s="441"/>
      <c r="DFX157" s="441"/>
      <c r="DFY157" s="441"/>
      <c r="DFZ157" s="441"/>
      <c r="DGA157" s="441"/>
      <c r="DGB157" s="441"/>
      <c r="DGC157" s="441"/>
      <c r="DGD157" s="441"/>
      <c r="DGE157" s="441"/>
      <c r="DGF157" s="441"/>
      <c r="DGG157" s="441"/>
      <c r="DGH157" s="441"/>
      <c r="DGI157" s="441"/>
      <c r="DGJ157" s="441"/>
      <c r="DGK157" s="441"/>
      <c r="DGL157" s="441"/>
      <c r="DGM157" s="441"/>
      <c r="DGN157" s="441"/>
      <c r="DGO157" s="441"/>
      <c r="DGP157" s="441"/>
      <c r="DGQ157" s="441"/>
      <c r="DGR157" s="441"/>
      <c r="DGS157" s="441"/>
      <c r="DGT157" s="441"/>
      <c r="DGU157" s="441"/>
      <c r="DGV157" s="441"/>
      <c r="DGW157" s="441"/>
      <c r="DGX157" s="441"/>
      <c r="DGY157" s="441"/>
      <c r="DGZ157" s="441"/>
      <c r="DHA157" s="441"/>
      <c r="DHB157" s="441"/>
      <c r="DHC157" s="441"/>
      <c r="DHD157" s="441"/>
      <c r="DHE157" s="441"/>
      <c r="DHF157" s="441"/>
      <c r="DHG157" s="441"/>
      <c r="DHH157" s="441"/>
      <c r="DHI157" s="441"/>
      <c r="DHJ157" s="441"/>
      <c r="DHK157" s="441"/>
      <c r="DHL157" s="441"/>
      <c r="DHM157" s="441"/>
      <c r="DHN157" s="441"/>
      <c r="DHO157" s="441"/>
      <c r="DHP157" s="441"/>
      <c r="DHQ157" s="441"/>
      <c r="DHR157" s="441"/>
      <c r="DHS157" s="441"/>
      <c r="DHT157" s="441"/>
      <c r="DHU157" s="441"/>
      <c r="DHV157" s="441"/>
      <c r="DHW157" s="441"/>
      <c r="DHX157" s="441"/>
      <c r="DHY157" s="441"/>
      <c r="DHZ157" s="441"/>
      <c r="DIA157" s="441"/>
      <c r="DIB157" s="441"/>
      <c r="DIC157" s="441"/>
      <c r="DID157" s="441"/>
      <c r="DIE157" s="441"/>
      <c r="DIF157" s="441"/>
      <c r="DIG157" s="441"/>
      <c r="DIH157" s="441"/>
      <c r="DII157" s="441"/>
      <c r="DIJ157" s="441"/>
      <c r="DIK157" s="441"/>
      <c r="DIL157" s="441"/>
      <c r="DIM157" s="441"/>
      <c r="DIN157" s="441"/>
      <c r="DIO157" s="441"/>
      <c r="DIP157" s="441"/>
      <c r="DIQ157" s="441"/>
      <c r="DIR157" s="441"/>
      <c r="DIS157" s="441"/>
      <c r="DIT157" s="441"/>
      <c r="DIU157" s="441"/>
      <c r="DIV157" s="441"/>
      <c r="DIW157" s="441"/>
      <c r="DIX157" s="441"/>
      <c r="DIY157" s="441"/>
      <c r="DIZ157" s="441"/>
      <c r="DJA157" s="441"/>
      <c r="DJB157" s="441"/>
      <c r="DJC157" s="441"/>
      <c r="DJD157" s="441"/>
      <c r="DJE157" s="441"/>
      <c r="DJF157" s="441"/>
      <c r="DJG157" s="441"/>
      <c r="DJH157" s="441"/>
      <c r="DJI157" s="441"/>
      <c r="DJJ157" s="441"/>
      <c r="DJK157" s="441"/>
      <c r="DJL157" s="441"/>
      <c r="DJM157" s="441"/>
      <c r="DJN157" s="441"/>
      <c r="DJO157" s="441"/>
      <c r="DJP157" s="441"/>
      <c r="DJQ157" s="441"/>
      <c r="DJR157" s="441"/>
      <c r="DJS157" s="441"/>
      <c r="DJT157" s="441"/>
      <c r="DJU157" s="441"/>
      <c r="DJV157" s="441"/>
      <c r="DJW157" s="441"/>
      <c r="DJX157" s="441"/>
      <c r="DJY157" s="441"/>
      <c r="DJZ157" s="441"/>
      <c r="DKA157" s="441"/>
      <c r="DKB157" s="441"/>
      <c r="DKC157" s="441"/>
      <c r="DKD157" s="441"/>
      <c r="DKE157" s="441"/>
      <c r="DKF157" s="441"/>
      <c r="DKG157" s="441"/>
      <c r="DKH157" s="441"/>
      <c r="DKI157" s="441"/>
      <c r="DKJ157" s="441"/>
      <c r="DKK157" s="441"/>
      <c r="DKL157" s="441"/>
      <c r="DKM157" s="441"/>
      <c r="DKN157" s="441"/>
      <c r="DKO157" s="441"/>
      <c r="DKP157" s="441"/>
      <c r="DKQ157" s="441"/>
      <c r="DKR157" s="441"/>
      <c r="DKS157" s="441"/>
      <c r="DKT157" s="441"/>
      <c r="DKU157" s="441"/>
      <c r="DKV157" s="441"/>
      <c r="DKW157" s="441"/>
      <c r="DKX157" s="441"/>
      <c r="DKY157" s="441"/>
      <c r="DKZ157" s="441"/>
      <c r="DLA157" s="441"/>
      <c r="DLB157" s="441"/>
      <c r="DLC157" s="441"/>
      <c r="DLD157" s="441"/>
      <c r="DLE157" s="441"/>
      <c r="DLF157" s="441"/>
      <c r="DLG157" s="441"/>
      <c r="DLH157" s="441"/>
      <c r="DLI157" s="441"/>
      <c r="DLJ157" s="441"/>
      <c r="DLK157" s="441"/>
      <c r="DLL157" s="441"/>
      <c r="DLM157" s="441"/>
      <c r="DLN157" s="441"/>
      <c r="DLO157" s="441"/>
      <c r="DLP157" s="441"/>
      <c r="DLQ157" s="441"/>
      <c r="DLR157" s="441"/>
      <c r="DLS157" s="441"/>
      <c r="DLT157" s="441"/>
      <c r="DLU157" s="441"/>
      <c r="DLV157" s="441"/>
      <c r="DLW157" s="441"/>
      <c r="DLX157" s="441"/>
      <c r="DLY157" s="441"/>
      <c r="DLZ157" s="441"/>
      <c r="DMA157" s="441"/>
      <c r="DMB157" s="441"/>
      <c r="DMC157" s="441"/>
      <c r="DMD157" s="441"/>
      <c r="DME157" s="441"/>
      <c r="DMF157" s="441"/>
      <c r="DMG157" s="441"/>
      <c r="DMH157" s="441"/>
      <c r="DMI157" s="441"/>
      <c r="DMJ157" s="441"/>
      <c r="DMK157" s="441"/>
      <c r="DML157" s="441"/>
      <c r="DMM157" s="441"/>
      <c r="DMN157" s="441"/>
      <c r="DMO157" s="441"/>
      <c r="DMP157" s="441"/>
      <c r="DMQ157" s="441"/>
      <c r="DMR157" s="441"/>
      <c r="DMS157" s="441"/>
      <c r="DMT157" s="441"/>
      <c r="DMU157" s="441"/>
      <c r="DMV157" s="441"/>
      <c r="DMW157" s="441"/>
      <c r="DMX157" s="441"/>
      <c r="DMY157" s="441"/>
      <c r="DMZ157" s="441"/>
      <c r="DNA157" s="441"/>
      <c r="DNB157" s="441"/>
      <c r="DNC157" s="441"/>
      <c r="DND157" s="441"/>
      <c r="DNE157" s="441"/>
      <c r="DNF157" s="441"/>
      <c r="DNG157" s="441"/>
      <c r="DNH157" s="441"/>
      <c r="DNI157" s="441"/>
      <c r="DNJ157" s="441"/>
      <c r="DNK157" s="441"/>
      <c r="DNL157" s="441"/>
      <c r="DNM157" s="441"/>
      <c r="DNN157" s="441"/>
      <c r="DNO157" s="441"/>
      <c r="DNP157" s="441"/>
      <c r="DNQ157" s="441"/>
      <c r="DNR157" s="441"/>
      <c r="DNS157" s="441"/>
      <c r="DNT157" s="441"/>
      <c r="DNU157" s="441"/>
      <c r="DNV157" s="441"/>
      <c r="DNW157" s="441"/>
      <c r="DNX157" s="441"/>
      <c r="DNY157" s="441"/>
      <c r="DNZ157" s="441"/>
      <c r="DOA157" s="441"/>
      <c r="DOB157" s="441"/>
      <c r="DOC157" s="441"/>
      <c r="DOD157" s="441"/>
      <c r="DOE157" s="441"/>
      <c r="DOF157" s="441"/>
      <c r="DOG157" s="441"/>
      <c r="DOH157" s="441"/>
      <c r="DOI157" s="441"/>
      <c r="DOJ157" s="441"/>
      <c r="DOK157" s="441"/>
      <c r="DOL157" s="441"/>
      <c r="DOM157" s="441"/>
      <c r="DON157" s="441"/>
      <c r="DOO157" s="441"/>
      <c r="DOP157" s="441"/>
      <c r="DOQ157" s="441"/>
      <c r="DOR157" s="441"/>
      <c r="DOS157" s="441"/>
      <c r="DOT157" s="441"/>
      <c r="DOU157" s="441"/>
      <c r="DOV157" s="441"/>
      <c r="DOW157" s="441"/>
      <c r="DOX157" s="441"/>
      <c r="DOY157" s="441"/>
      <c r="DOZ157" s="441"/>
      <c r="DPA157" s="441"/>
      <c r="DPB157" s="441"/>
      <c r="DPC157" s="441"/>
      <c r="DPD157" s="441"/>
      <c r="DPE157" s="441"/>
      <c r="DPF157" s="441"/>
      <c r="DPG157" s="441"/>
      <c r="DPH157" s="441"/>
      <c r="DPI157" s="441"/>
      <c r="DPJ157" s="441"/>
      <c r="DPK157" s="441"/>
      <c r="DPL157" s="441"/>
      <c r="DPM157" s="441"/>
      <c r="DPN157" s="441"/>
      <c r="DPO157" s="441"/>
      <c r="DPP157" s="441"/>
      <c r="DPQ157" s="441"/>
      <c r="DPR157" s="441"/>
      <c r="DPS157" s="441"/>
      <c r="DPT157" s="441"/>
      <c r="DPU157" s="441"/>
      <c r="DPV157" s="441"/>
      <c r="DPW157" s="441"/>
      <c r="DPX157" s="441"/>
      <c r="DPY157" s="441"/>
      <c r="DPZ157" s="441"/>
      <c r="DQA157" s="441"/>
      <c r="DQB157" s="441"/>
      <c r="DQC157" s="441"/>
      <c r="DQD157" s="441"/>
      <c r="DQE157" s="441"/>
      <c r="DQF157" s="441"/>
      <c r="DQG157" s="441"/>
      <c r="DQH157" s="441"/>
      <c r="DQI157" s="441"/>
      <c r="DQJ157" s="441"/>
      <c r="DQK157" s="441"/>
      <c r="DQL157" s="441"/>
      <c r="DQM157" s="441"/>
      <c r="DQN157" s="441"/>
      <c r="DQO157" s="441"/>
      <c r="DQP157" s="441"/>
      <c r="DQQ157" s="441"/>
      <c r="DQR157" s="441"/>
      <c r="DQS157" s="441"/>
      <c r="DQT157" s="441"/>
      <c r="DQU157" s="441"/>
      <c r="DQV157" s="441"/>
      <c r="DQW157" s="441"/>
      <c r="DQX157" s="441"/>
      <c r="DQY157" s="441"/>
      <c r="DQZ157" s="441"/>
      <c r="DRA157" s="441"/>
      <c r="DRB157" s="441"/>
      <c r="DRC157" s="441"/>
      <c r="DRD157" s="441"/>
      <c r="DRE157" s="441"/>
      <c r="DRF157" s="441"/>
      <c r="DRG157" s="441"/>
      <c r="DRH157" s="441"/>
      <c r="DRI157" s="441"/>
      <c r="DRJ157" s="441"/>
      <c r="DRK157" s="441"/>
      <c r="DRL157" s="441"/>
      <c r="DRM157" s="441"/>
      <c r="DRN157" s="441"/>
      <c r="DRO157" s="441"/>
      <c r="DRP157" s="441"/>
      <c r="DRQ157" s="441"/>
      <c r="DRR157" s="441"/>
      <c r="DRS157" s="441"/>
      <c r="DRT157" s="441"/>
      <c r="DRU157" s="441"/>
      <c r="DRV157" s="441"/>
      <c r="DRW157" s="441"/>
      <c r="DRX157" s="441"/>
      <c r="DRY157" s="441"/>
      <c r="DRZ157" s="441"/>
      <c r="DSA157" s="441"/>
      <c r="DSB157" s="441"/>
      <c r="DSC157" s="441"/>
      <c r="DSD157" s="441"/>
      <c r="DSE157" s="441"/>
      <c r="DSF157" s="441"/>
      <c r="DSG157" s="441"/>
      <c r="DSH157" s="441"/>
      <c r="DSI157" s="441"/>
      <c r="DSJ157" s="441"/>
      <c r="DSK157" s="441"/>
      <c r="DSL157" s="441"/>
      <c r="DSM157" s="441"/>
      <c r="DSN157" s="441"/>
      <c r="DSO157" s="441"/>
      <c r="DSP157" s="441"/>
      <c r="DSQ157" s="441"/>
      <c r="DSR157" s="441"/>
      <c r="DSS157" s="441"/>
      <c r="DST157" s="441"/>
      <c r="DSU157" s="441"/>
      <c r="DSV157" s="441"/>
      <c r="DSW157" s="441"/>
      <c r="DSX157" s="441"/>
      <c r="DSY157" s="441"/>
      <c r="DSZ157" s="441"/>
      <c r="DTA157" s="441"/>
      <c r="DTB157" s="441"/>
      <c r="DTC157" s="441"/>
      <c r="DTD157" s="441"/>
      <c r="DTE157" s="441"/>
      <c r="DTF157" s="441"/>
      <c r="DTG157" s="441"/>
      <c r="DTH157" s="441"/>
      <c r="DTI157" s="441"/>
      <c r="DTJ157" s="441"/>
      <c r="DTK157" s="441"/>
      <c r="DTL157" s="441"/>
      <c r="DTM157" s="441"/>
      <c r="DTN157" s="441"/>
      <c r="DTO157" s="441"/>
      <c r="DTP157" s="441"/>
      <c r="DTQ157" s="441"/>
      <c r="DTR157" s="441"/>
      <c r="DTS157" s="441"/>
      <c r="DTT157" s="441"/>
      <c r="DTU157" s="441"/>
      <c r="DTV157" s="441"/>
      <c r="DTW157" s="441"/>
      <c r="DTX157" s="441"/>
      <c r="DTY157" s="441"/>
      <c r="DTZ157" s="441"/>
      <c r="DUA157" s="441"/>
      <c r="DUB157" s="441"/>
      <c r="DUC157" s="441"/>
      <c r="DUD157" s="441"/>
      <c r="DUE157" s="441"/>
      <c r="DUF157" s="441"/>
      <c r="DUG157" s="441"/>
      <c r="DUH157" s="441"/>
      <c r="DUI157" s="441"/>
      <c r="DUJ157" s="441"/>
      <c r="DUK157" s="441"/>
      <c r="DUL157" s="441"/>
      <c r="DUM157" s="441"/>
      <c r="DUN157" s="441"/>
      <c r="DUO157" s="441"/>
      <c r="DUP157" s="441"/>
      <c r="DUQ157" s="441"/>
      <c r="DUR157" s="441"/>
      <c r="DUS157" s="441"/>
      <c r="DUT157" s="441"/>
      <c r="DUU157" s="441"/>
      <c r="DUV157" s="441"/>
      <c r="DUW157" s="441"/>
      <c r="DUX157" s="441"/>
      <c r="DUY157" s="441"/>
      <c r="DUZ157" s="441"/>
      <c r="DVA157" s="441"/>
      <c r="DVB157" s="441"/>
      <c r="DVC157" s="441"/>
      <c r="DVD157" s="441"/>
      <c r="DVE157" s="441"/>
      <c r="DVF157" s="441"/>
      <c r="DVG157" s="441"/>
      <c r="DVH157" s="441"/>
      <c r="DVI157" s="441"/>
      <c r="DVJ157" s="441"/>
      <c r="DVK157" s="441"/>
      <c r="DVL157" s="441"/>
      <c r="DVM157" s="441"/>
      <c r="DVN157" s="441"/>
      <c r="DVO157" s="441"/>
      <c r="DVP157" s="441"/>
      <c r="DVQ157" s="441"/>
      <c r="DVR157" s="441"/>
      <c r="DVS157" s="441"/>
      <c r="DVT157" s="441"/>
      <c r="DVU157" s="441"/>
      <c r="DVV157" s="441"/>
      <c r="DVW157" s="441"/>
      <c r="DVX157" s="441"/>
      <c r="DVY157" s="441"/>
      <c r="DVZ157" s="441"/>
      <c r="DWA157" s="441"/>
      <c r="DWB157" s="441"/>
      <c r="DWC157" s="441"/>
      <c r="DWD157" s="441"/>
      <c r="DWE157" s="441"/>
      <c r="DWF157" s="441"/>
      <c r="DWG157" s="441"/>
      <c r="DWH157" s="441"/>
      <c r="DWI157" s="441"/>
      <c r="DWJ157" s="441"/>
      <c r="DWK157" s="441"/>
      <c r="DWL157" s="441"/>
      <c r="DWM157" s="441"/>
      <c r="DWN157" s="441"/>
      <c r="DWO157" s="441"/>
      <c r="DWP157" s="441"/>
      <c r="DWQ157" s="441"/>
      <c r="DWR157" s="441"/>
      <c r="DWS157" s="441"/>
      <c r="DWT157" s="441"/>
      <c r="DWU157" s="441"/>
      <c r="DWV157" s="441"/>
      <c r="DWW157" s="441"/>
      <c r="DWX157" s="441"/>
      <c r="DWY157" s="441"/>
      <c r="DWZ157" s="441"/>
      <c r="DXA157" s="441"/>
      <c r="DXB157" s="441"/>
      <c r="DXC157" s="441"/>
      <c r="DXD157" s="441"/>
      <c r="DXE157" s="441"/>
      <c r="DXF157" s="441"/>
      <c r="DXG157" s="441"/>
      <c r="DXH157" s="441"/>
      <c r="DXI157" s="441"/>
      <c r="DXJ157" s="441"/>
      <c r="DXK157" s="441"/>
      <c r="DXL157" s="441"/>
      <c r="DXM157" s="441"/>
      <c r="DXN157" s="441"/>
      <c r="DXO157" s="441"/>
      <c r="DXP157" s="441"/>
      <c r="DXQ157" s="441"/>
      <c r="DXR157" s="441"/>
      <c r="DXS157" s="441"/>
      <c r="DXT157" s="441"/>
      <c r="DXU157" s="441"/>
      <c r="DXV157" s="441"/>
      <c r="DXW157" s="441"/>
      <c r="DXX157" s="441"/>
      <c r="DXY157" s="441"/>
      <c r="DXZ157" s="441"/>
      <c r="DYA157" s="441"/>
      <c r="DYB157" s="441"/>
      <c r="DYC157" s="441"/>
      <c r="DYD157" s="441"/>
      <c r="DYE157" s="441"/>
      <c r="DYF157" s="441"/>
      <c r="DYG157" s="441"/>
      <c r="DYH157" s="441"/>
      <c r="DYI157" s="441"/>
      <c r="DYJ157" s="441"/>
      <c r="DYK157" s="441"/>
      <c r="DYL157" s="441"/>
      <c r="DYM157" s="441"/>
      <c r="DYN157" s="441"/>
      <c r="DYO157" s="441"/>
      <c r="DYP157" s="441"/>
      <c r="DYQ157" s="441"/>
      <c r="DYR157" s="441"/>
      <c r="DYS157" s="441"/>
      <c r="DYT157" s="441"/>
      <c r="DYU157" s="441"/>
      <c r="DYV157" s="441"/>
      <c r="DYW157" s="441"/>
      <c r="DYX157" s="441"/>
      <c r="DYY157" s="441"/>
      <c r="DYZ157" s="441"/>
      <c r="DZA157" s="441"/>
      <c r="DZB157" s="441"/>
      <c r="DZC157" s="441"/>
      <c r="DZD157" s="441"/>
      <c r="DZE157" s="441"/>
      <c r="DZF157" s="441"/>
      <c r="DZG157" s="441"/>
      <c r="DZH157" s="441"/>
      <c r="DZI157" s="441"/>
      <c r="DZJ157" s="441"/>
      <c r="DZK157" s="441"/>
      <c r="DZL157" s="441"/>
      <c r="DZM157" s="441"/>
      <c r="DZN157" s="441"/>
      <c r="DZO157" s="441"/>
      <c r="DZP157" s="441"/>
      <c r="DZQ157" s="441"/>
      <c r="DZR157" s="441"/>
      <c r="DZS157" s="441"/>
      <c r="DZT157" s="441"/>
      <c r="DZU157" s="441"/>
      <c r="DZV157" s="441"/>
      <c r="DZW157" s="441"/>
      <c r="DZX157" s="441"/>
      <c r="DZY157" s="441"/>
      <c r="DZZ157" s="441"/>
      <c r="EAA157" s="441"/>
      <c r="EAB157" s="441"/>
      <c r="EAC157" s="441"/>
      <c r="EAD157" s="441"/>
      <c r="EAE157" s="441"/>
      <c r="EAF157" s="441"/>
      <c r="EAG157" s="441"/>
      <c r="EAH157" s="441"/>
      <c r="EAI157" s="441"/>
      <c r="EAJ157" s="441"/>
      <c r="EAK157" s="441"/>
      <c r="EAL157" s="441"/>
      <c r="EAM157" s="441"/>
      <c r="EAN157" s="441"/>
      <c r="EAO157" s="441"/>
      <c r="EAP157" s="441"/>
      <c r="EAQ157" s="441"/>
      <c r="EAR157" s="441"/>
      <c r="EAS157" s="441"/>
      <c r="EAT157" s="441"/>
      <c r="EAU157" s="441"/>
      <c r="EAV157" s="441"/>
      <c r="EAW157" s="441"/>
      <c r="EAX157" s="441"/>
      <c r="EAY157" s="441"/>
      <c r="EAZ157" s="441"/>
      <c r="EBA157" s="441"/>
      <c r="EBB157" s="441"/>
      <c r="EBC157" s="441"/>
      <c r="EBD157" s="441"/>
      <c r="EBE157" s="441"/>
      <c r="EBF157" s="441"/>
      <c r="EBG157" s="441"/>
      <c r="EBH157" s="441"/>
      <c r="EBI157" s="441"/>
      <c r="EBJ157" s="441"/>
      <c r="EBK157" s="441"/>
      <c r="EBL157" s="441"/>
      <c r="EBM157" s="441"/>
      <c r="EBN157" s="441"/>
      <c r="EBO157" s="441"/>
      <c r="EBP157" s="441"/>
      <c r="EBQ157" s="441"/>
      <c r="EBR157" s="441"/>
      <c r="EBS157" s="441"/>
      <c r="EBT157" s="441"/>
      <c r="EBU157" s="441"/>
      <c r="EBV157" s="441"/>
      <c r="EBW157" s="441"/>
      <c r="EBX157" s="441"/>
      <c r="EBY157" s="441"/>
      <c r="EBZ157" s="441"/>
      <c r="ECA157" s="441"/>
      <c r="ECB157" s="441"/>
      <c r="ECC157" s="441"/>
      <c r="ECD157" s="441"/>
      <c r="ECE157" s="441"/>
      <c r="ECF157" s="441"/>
      <c r="ECG157" s="441"/>
      <c r="ECH157" s="441"/>
      <c r="ECI157" s="441"/>
      <c r="ECJ157" s="441"/>
      <c r="ECK157" s="441"/>
      <c r="ECL157" s="441"/>
      <c r="ECM157" s="441"/>
      <c r="ECN157" s="441"/>
      <c r="ECO157" s="441"/>
      <c r="ECP157" s="441"/>
      <c r="ECQ157" s="441"/>
      <c r="ECR157" s="441"/>
      <c r="ECS157" s="441"/>
      <c r="ECT157" s="441"/>
      <c r="ECU157" s="441"/>
      <c r="ECV157" s="441"/>
      <c r="ECW157" s="441"/>
      <c r="ECX157" s="441"/>
      <c r="ECY157" s="441"/>
      <c r="ECZ157" s="441"/>
      <c r="EDA157" s="441"/>
      <c r="EDB157" s="441"/>
      <c r="EDC157" s="441"/>
      <c r="EDD157" s="441"/>
      <c r="EDE157" s="441"/>
      <c r="EDF157" s="441"/>
      <c r="EDG157" s="441"/>
      <c r="EDH157" s="441"/>
      <c r="EDI157" s="441"/>
      <c r="EDJ157" s="441"/>
      <c r="EDK157" s="441"/>
      <c r="EDL157" s="441"/>
      <c r="EDM157" s="441"/>
      <c r="EDN157" s="441"/>
      <c r="EDO157" s="441"/>
      <c r="EDP157" s="441"/>
      <c r="EDQ157" s="441"/>
      <c r="EDR157" s="441"/>
      <c r="EDS157" s="441"/>
      <c r="EDT157" s="441"/>
      <c r="EDU157" s="441"/>
      <c r="EDV157" s="441"/>
      <c r="EDW157" s="441"/>
      <c r="EDX157" s="441"/>
      <c r="EDY157" s="441"/>
      <c r="EDZ157" s="441"/>
      <c r="EEA157" s="441"/>
      <c r="EEB157" s="441"/>
      <c r="EEC157" s="441"/>
      <c r="EED157" s="441"/>
      <c r="EEE157" s="441"/>
      <c r="EEF157" s="441"/>
      <c r="EEG157" s="441"/>
      <c r="EEH157" s="441"/>
      <c r="EEI157" s="441"/>
      <c r="EEJ157" s="441"/>
      <c r="EEK157" s="441"/>
      <c r="EEL157" s="441"/>
      <c r="EEM157" s="441"/>
      <c r="EEN157" s="441"/>
      <c r="EEO157" s="441"/>
      <c r="EEP157" s="441"/>
      <c r="EEQ157" s="441"/>
      <c r="EER157" s="441"/>
      <c r="EES157" s="441"/>
      <c r="EET157" s="441"/>
      <c r="EEU157" s="441"/>
      <c r="EEV157" s="441"/>
      <c r="EEW157" s="441"/>
      <c r="EEX157" s="441"/>
      <c r="EEY157" s="441"/>
      <c r="EEZ157" s="441"/>
      <c r="EFA157" s="441"/>
      <c r="EFB157" s="441"/>
      <c r="EFC157" s="441"/>
      <c r="EFD157" s="441"/>
      <c r="EFE157" s="441"/>
      <c r="EFF157" s="441"/>
      <c r="EFG157" s="441"/>
      <c r="EFH157" s="441"/>
      <c r="EFI157" s="441"/>
      <c r="EFJ157" s="441"/>
      <c r="EFK157" s="441"/>
      <c r="EFL157" s="441"/>
      <c r="EFM157" s="441"/>
      <c r="EFN157" s="441"/>
      <c r="EFO157" s="441"/>
      <c r="EFP157" s="441"/>
      <c r="EFQ157" s="441"/>
      <c r="EFR157" s="441"/>
      <c r="EFS157" s="441"/>
      <c r="EFT157" s="441"/>
      <c r="EFU157" s="441"/>
      <c r="EFV157" s="441"/>
      <c r="EFW157" s="441"/>
      <c r="EFX157" s="441"/>
      <c r="EFY157" s="441"/>
      <c r="EFZ157" s="441"/>
      <c r="EGA157" s="441"/>
      <c r="EGB157" s="441"/>
      <c r="EGC157" s="441"/>
      <c r="EGD157" s="441"/>
      <c r="EGE157" s="441"/>
      <c r="EGF157" s="441"/>
      <c r="EGG157" s="441"/>
      <c r="EGH157" s="441"/>
      <c r="EGI157" s="441"/>
      <c r="EGJ157" s="441"/>
      <c r="EGK157" s="441"/>
      <c r="EGL157" s="441"/>
      <c r="EGM157" s="441"/>
      <c r="EGN157" s="441"/>
      <c r="EGO157" s="441"/>
      <c r="EGP157" s="441"/>
      <c r="EGQ157" s="441"/>
      <c r="EGR157" s="441"/>
      <c r="EGS157" s="441"/>
      <c r="EGT157" s="441"/>
      <c r="EGU157" s="441"/>
      <c r="EGV157" s="441"/>
      <c r="EGW157" s="441"/>
      <c r="EGX157" s="441"/>
      <c r="EGY157" s="441"/>
      <c r="EGZ157" s="441"/>
      <c r="EHA157" s="441"/>
      <c r="EHB157" s="441"/>
      <c r="EHC157" s="441"/>
      <c r="EHD157" s="441"/>
      <c r="EHE157" s="441"/>
      <c r="EHF157" s="441"/>
      <c r="EHG157" s="441"/>
      <c r="EHH157" s="441"/>
      <c r="EHI157" s="441"/>
      <c r="EHJ157" s="441"/>
      <c r="EHK157" s="441"/>
      <c r="EHL157" s="441"/>
      <c r="EHM157" s="441"/>
      <c r="EHN157" s="441"/>
      <c r="EHO157" s="441"/>
      <c r="EHP157" s="441"/>
      <c r="EHQ157" s="441"/>
      <c r="EHR157" s="441"/>
      <c r="EHS157" s="441"/>
      <c r="EHT157" s="441"/>
      <c r="EHU157" s="441"/>
      <c r="EHV157" s="441"/>
      <c r="EHW157" s="441"/>
      <c r="EHX157" s="441"/>
      <c r="EHY157" s="441"/>
      <c r="EHZ157" s="441"/>
      <c r="EIA157" s="441"/>
      <c r="EIB157" s="441"/>
      <c r="EIC157" s="441"/>
      <c r="EID157" s="441"/>
      <c r="EIE157" s="441"/>
      <c r="EIF157" s="441"/>
      <c r="EIG157" s="441"/>
      <c r="EIH157" s="441"/>
      <c r="EII157" s="441"/>
      <c r="EIJ157" s="441"/>
      <c r="EIK157" s="441"/>
      <c r="EIL157" s="441"/>
      <c r="EIM157" s="441"/>
      <c r="EIN157" s="441"/>
      <c r="EIO157" s="441"/>
      <c r="EIP157" s="441"/>
      <c r="EIQ157" s="441"/>
      <c r="EIR157" s="441"/>
      <c r="EIS157" s="441"/>
      <c r="EIT157" s="441"/>
      <c r="EIU157" s="441"/>
      <c r="EIV157" s="441"/>
      <c r="EIW157" s="441"/>
      <c r="EIX157" s="441"/>
      <c r="EIY157" s="441"/>
      <c r="EIZ157" s="441"/>
      <c r="EJA157" s="441"/>
      <c r="EJB157" s="441"/>
      <c r="EJC157" s="441"/>
      <c r="EJD157" s="441"/>
      <c r="EJE157" s="441"/>
      <c r="EJF157" s="441"/>
      <c r="EJG157" s="441"/>
      <c r="EJH157" s="441"/>
      <c r="EJI157" s="441"/>
      <c r="EJJ157" s="441"/>
      <c r="EJK157" s="441"/>
      <c r="EJL157" s="441"/>
      <c r="EJM157" s="441"/>
      <c r="EJN157" s="441"/>
      <c r="EJO157" s="441"/>
      <c r="EJP157" s="441"/>
      <c r="EJQ157" s="441"/>
      <c r="EJR157" s="441"/>
      <c r="EJS157" s="441"/>
      <c r="EJT157" s="441"/>
      <c r="EJU157" s="441"/>
      <c r="EJV157" s="441"/>
      <c r="EJW157" s="441"/>
      <c r="EJX157" s="441"/>
      <c r="EJY157" s="441"/>
      <c r="EJZ157" s="441"/>
      <c r="EKA157" s="441"/>
      <c r="EKB157" s="441"/>
      <c r="EKC157" s="441"/>
      <c r="EKD157" s="441"/>
      <c r="EKE157" s="441"/>
      <c r="EKF157" s="441"/>
      <c r="EKG157" s="441"/>
      <c r="EKH157" s="441"/>
      <c r="EKI157" s="441"/>
      <c r="EKJ157" s="441"/>
      <c r="EKK157" s="441"/>
      <c r="EKL157" s="441"/>
      <c r="EKM157" s="441"/>
      <c r="EKN157" s="441"/>
      <c r="EKO157" s="441"/>
      <c r="EKP157" s="441"/>
      <c r="EKQ157" s="441"/>
      <c r="EKR157" s="441"/>
      <c r="EKS157" s="441"/>
      <c r="EKT157" s="441"/>
      <c r="EKU157" s="441"/>
      <c r="EKV157" s="441"/>
      <c r="EKW157" s="441"/>
      <c r="EKX157" s="441"/>
      <c r="EKY157" s="441"/>
      <c r="EKZ157" s="441"/>
      <c r="ELA157" s="441"/>
      <c r="ELB157" s="441"/>
      <c r="ELC157" s="441"/>
      <c r="ELD157" s="441"/>
      <c r="ELE157" s="441"/>
      <c r="ELF157" s="441"/>
      <c r="ELG157" s="441"/>
      <c r="ELH157" s="441"/>
      <c r="ELI157" s="441"/>
      <c r="ELJ157" s="441"/>
      <c r="ELK157" s="441"/>
      <c r="ELL157" s="441"/>
      <c r="ELM157" s="441"/>
      <c r="ELN157" s="441"/>
      <c r="ELO157" s="441"/>
      <c r="ELP157" s="441"/>
      <c r="ELQ157" s="441"/>
      <c r="ELR157" s="441"/>
      <c r="ELS157" s="441"/>
      <c r="ELT157" s="441"/>
      <c r="ELU157" s="441"/>
      <c r="ELV157" s="441"/>
      <c r="ELW157" s="441"/>
      <c r="ELX157" s="441"/>
      <c r="ELY157" s="441"/>
      <c r="ELZ157" s="441"/>
      <c r="EMA157" s="441"/>
      <c r="EMB157" s="441"/>
      <c r="EMC157" s="441"/>
      <c r="EMD157" s="441"/>
      <c r="EME157" s="441"/>
      <c r="EMF157" s="441"/>
      <c r="EMG157" s="441"/>
      <c r="EMH157" s="441"/>
      <c r="EMI157" s="441"/>
      <c r="EMJ157" s="441"/>
      <c r="EMK157" s="441"/>
      <c r="EML157" s="441"/>
      <c r="EMM157" s="441"/>
      <c r="EMN157" s="441"/>
      <c r="EMO157" s="441"/>
      <c r="EMP157" s="441"/>
      <c r="EMQ157" s="441"/>
      <c r="EMR157" s="441"/>
      <c r="EMS157" s="441"/>
      <c r="EMT157" s="441"/>
      <c r="EMU157" s="441"/>
      <c r="EMV157" s="441"/>
      <c r="EMW157" s="441"/>
      <c r="EMX157" s="441"/>
      <c r="EMY157" s="441"/>
      <c r="EMZ157" s="441"/>
      <c r="ENA157" s="441"/>
      <c r="ENB157" s="441"/>
      <c r="ENC157" s="441"/>
      <c r="END157" s="441"/>
      <c r="ENE157" s="441"/>
      <c r="ENF157" s="441"/>
      <c r="ENG157" s="441"/>
      <c r="ENH157" s="441"/>
      <c r="ENI157" s="441"/>
      <c r="ENJ157" s="441"/>
      <c r="ENK157" s="441"/>
      <c r="ENL157" s="441"/>
      <c r="ENM157" s="441"/>
      <c r="ENN157" s="441"/>
      <c r="ENO157" s="441"/>
      <c r="ENP157" s="441"/>
      <c r="ENQ157" s="441"/>
      <c r="ENR157" s="441"/>
      <c r="ENS157" s="441"/>
      <c r="ENT157" s="441"/>
      <c r="ENU157" s="441"/>
      <c r="ENV157" s="441"/>
      <c r="ENW157" s="441"/>
      <c r="ENX157" s="441"/>
      <c r="ENY157" s="441"/>
      <c r="ENZ157" s="441"/>
      <c r="EOA157" s="441"/>
      <c r="EOB157" s="441"/>
      <c r="EOC157" s="441"/>
      <c r="EOD157" s="441"/>
      <c r="EOE157" s="441"/>
      <c r="EOF157" s="441"/>
      <c r="EOG157" s="441"/>
      <c r="EOH157" s="441"/>
      <c r="EOI157" s="441"/>
      <c r="EOJ157" s="441"/>
      <c r="EOK157" s="441"/>
      <c r="EOL157" s="441"/>
      <c r="EOM157" s="441"/>
      <c r="EON157" s="441"/>
      <c r="EOO157" s="441"/>
      <c r="EOP157" s="441"/>
      <c r="EOQ157" s="441"/>
      <c r="EOR157" s="441"/>
      <c r="EOS157" s="441"/>
      <c r="EOT157" s="441"/>
      <c r="EOU157" s="441"/>
      <c r="EOV157" s="441"/>
      <c r="EOW157" s="441"/>
      <c r="EOX157" s="441"/>
      <c r="EOY157" s="441"/>
      <c r="EOZ157" s="441"/>
      <c r="EPA157" s="441"/>
      <c r="EPB157" s="441"/>
      <c r="EPC157" s="441"/>
      <c r="EPD157" s="441"/>
      <c r="EPE157" s="441"/>
      <c r="EPF157" s="441"/>
      <c r="EPG157" s="441"/>
      <c r="EPH157" s="441"/>
      <c r="EPI157" s="441"/>
      <c r="EPJ157" s="441"/>
      <c r="EPK157" s="441"/>
      <c r="EPL157" s="441"/>
      <c r="EPM157" s="441"/>
      <c r="EPN157" s="441"/>
      <c r="EPO157" s="441"/>
      <c r="EPP157" s="441"/>
      <c r="EPQ157" s="441"/>
      <c r="EPR157" s="441"/>
      <c r="EPS157" s="441"/>
      <c r="EPT157" s="441"/>
      <c r="EPU157" s="441"/>
      <c r="EPV157" s="441"/>
      <c r="EPW157" s="441"/>
      <c r="EPX157" s="441"/>
      <c r="EPY157" s="441"/>
      <c r="EPZ157" s="441"/>
      <c r="EQA157" s="441"/>
      <c r="EQB157" s="441"/>
      <c r="EQC157" s="441"/>
      <c r="EQD157" s="441"/>
      <c r="EQE157" s="441"/>
      <c r="EQF157" s="441"/>
      <c r="EQG157" s="441"/>
      <c r="EQH157" s="441"/>
      <c r="EQI157" s="441"/>
      <c r="EQJ157" s="441"/>
      <c r="EQK157" s="441"/>
      <c r="EQL157" s="441"/>
      <c r="EQM157" s="441"/>
      <c r="EQN157" s="441"/>
      <c r="EQO157" s="441"/>
      <c r="EQP157" s="441"/>
      <c r="EQQ157" s="441"/>
      <c r="EQR157" s="441"/>
      <c r="EQS157" s="441"/>
      <c r="EQT157" s="441"/>
      <c r="EQU157" s="441"/>
      <c r="EQV157" s="441"/>
      <c r="EQW157" s="441"/>
      <c r="EQX157" s="441"/>
      <c r="EQY157" s="441"/>
      <c r="EQZ157" s="441"/>
      <c r="ERA157" s="441"/>
      <c r="ERB157" s="441"/>
      <c r="ERC157" s="441"/>
      <c r="ERD157" s="441"/>
      <c r="ERE157" s="441"/>
      <c r="ERF157" s="441"/>
      <c r="ERG157" s="441"/>
      <c r="ERH157" s="441"/>
      <c r="ERI157" s="441"/>
      <c r="ERJ157" s="441"/>
      <c r="ERK157" s="441"/>
      <c r="ERL157" s="441"/>
      <c r="ERM157" s="441"/>
      <c r="ERN157" s="441"/>
      <c r="ERO157" s="441"/>
      <c r="ERP157" s="441"/>
      <c r="ERQ157" s="441"/>
      <c r="ERR157" s="441"/>
      <c r="ERS157" s="441"/>
      <c r="ERT157" s="441"/>
      <c r="ERU157" s="441"/>
      <c r="ERV157" s="441"/>
      <c r="ERW157" s="441"/>
      <c r="ERX157" s="441"/>
      <c r="ERY157" s="441"/>
      <c r="ERZ157" s="441"/>
      <c r="ESA157" s="441"/>
      <c r="ESB157" s="441"/>
      <c r="ESC157" s="441"/>
      <c r="ESD157" s="441"/>
      <c r="ESE157" s="441"/>
      <c r="ESF157" s="441"/>
      <c r="ESG157" s="441"/>
      <c r="ESH157" s="441"/>
      <c r="ESI157" s="441"/>
      <c r="ESJ157" s="441"/>
      <c r="ESK157" s="441"/>
      <c r="ESL157" s="441"/>
      <c r="ESM157" s="441"/>
      <c r="ESN157" s="441"/>
      <c r="ESO157" s="441"/>
      <c r="ESP157" s="441"/>
      <c r="ESQ157" s="441"/>
      <c r="ESR157" s="441"/>
      <c r="ESS157" s="441"/>
      <c r="EST157" s="441"/>
      <c r="ESU157" s="441"/>
      <c r="ESV157" s="441"/>
      <c r="ESW157" s="441"/>
      <c r="ESX157" s="441"/>
      <c r="ESY157" s="441"/>
      <c r="ESZ157" s="441"/>
      <c r="ETA157" s="441"/>
      <c r="ETB157" s="441"/>
      <c r="ETC157" s="441"/>
      <c r="ETD157" s="441"/>
      <c r="ETE157" s="441"/>
      <c r="ETF157" s="441"/>
      <c r="ETG157" s="441"/>
      <c r="ETH157" s="441"/>
      <c r="ETI157" s="441"/>
      <c r="ETJ157" s="441"/>
      <c r="ETK157" s="441"/>
      <c r="ETL157" s="441"/>
      <c r="ETM157" s="441"/>
      <c r="ETN157" s="441"/>
      <c r="ETO157" s="441"/>
      <c r="ETP157" s="441"/>
      <c r="ETQ157" s="441"/>
      <c r="ETR157" s="441"/>
      <c r="ETS157" s="441"/>
      <c r="ETT157" s="441"/>
      <c r="ETU157" s="441"/>
      <c r="ETV157" s="441"/>
      <c r="ETW157" s="441"/>
      <c r="ETX157" s="441"/>
      <c r="ETY157" s="441"/>
      <c r="ETZ157" s="441"/>
      <c r="EUA157" s="441"/>
      <c r="EUB157" s="441"/>
      <c r="EUC157" s="441"/>
      <c r="EUD157" s="441"/>
      <c r="EUE157" s="441"/>
      <c r="EUF157" s="441"/>
      <c r="EUG157" s="441"/>
      <c r="EUH157" s="441"/>
      <c r="EUI157" s="441"/>
      <c r="EUJ157" s="441"/>
      <c r="EUK157" s="441"/>
      <c r="EUL157" s="441"/>
      <c r="EUM157" s="441"/>
      <c r="EUN157" s="441"/>
      <c r="EUO157" s="441"/>
      <c r="EUP157" s="441"/>
      <c r="EUQ157" s="441"/>
      <c r="EUR157" s="441"/>
      <c r="EUS157" s="441"/>
      <c r="EUT157" s="441"/>
      <c r="EUU157" s="441"/>
      <c r="EUV157" s="441"/>
      <c r="EUW157" s="441"/>
      <c r="EUX157" s="441"/>
      <c r="EUY157" s="441"/>
      <c r="EUZ157" s="441"/>
      <c r="EVA157" s="441"/>
      <c r="EVB157" s="441"/>
      <c r="EVC157" s="441"/>
      <c r="EVD157" s="441"/>
      <c r="EVE157" s="441"/>
      <c r="EVF157" s="441"/>
      <c r="EVG157" s="441"/>
      <c r="EVH157" s="441"/>
      <c r="EVI157" s="441"/>
      <c r="EVJ157" s="441"/>
      <c r="EVK157" s="441"/>
      <c r="EVL157" s="441"/>
      <c r="EVM157" s="441"/>
      <c r="EVN157" s="441"/>
      <c r="EVO157" s="441"/>
      <c r="EVP157" s="441"/>
      <c r="EVQ157" s="441"/>
      <c r="EVR157" s="441"/>
      <c r="EVS157" s="441"/>
      <c r="EVT157" s="441"/>
      <c r="EVU157" s="441"/>
      <c r="EVV157" s="441"/>
      <c r="EVW157" s="441"/>
      <c r="EVX157" s="441"/>
      <c r="EVY157" s="441"/>
      <c r="EVZ157" s="441"/>
      <c r="EWA157" s="441"/>
      <c r="EWB157" s="441"/>
      <c r="EWC157" s="441"/>
      <c r="EWD157" s="441"/>
      <c r="EWE157" s="441"/>
      <c r="EWF157" s="441"/>
      <c r="EWG157" s="441"/>
      <c r="EWH157" s="441"/>
      <c r="EWI157" s="441"/>
      <c r="EWJ157" s="441"/>
      <c r="EWK157" s="441"/>
      <c r="EWL157" s="441"/>
      <c r="EWM157" s="441"/>
      <c r="EWN157" s="441"/>
      <c r="EWO157" s="441"/>
      <c r="EWP157" s="441"/>
      <c r="EWQ157" s="441"/>
      <c r="EWR157" s="441"/>
      <c r="EWS157" s="441"/>
      <c r="EWT157" s="441"/>
      <c r="EWU157" s="441"/>
      <c r="EWV157" s="441"/>
      <c r="EWW157" s="441"/>
      <c r="EWX157" s="441"/>
      <c r="EWY157" s="441"/>
      <c r="EWZ157" s="441"/>
      <c r="EXA157" s="441"/>
      <c r="EXB157" s="441"/>
      <c r="EXC157" s="441"/>
      <c r="EXD157" s="441"/>
      <c r="EXE157" s="441"/>
      <c r="EXF157" s="441"/>
      <c r="EXG157" s="441"/>
      <c r="EXH157" s="441"/>
      <c r="EXI157" s="441"/>
      <c r="EXJ157" s="441"/>
      <c r="EXK157" s="441"/>
      <c r="EXL157" s="441"/>
      <c r="EXM157" s="441"/>
      <c r="EXN157" s="441"/>
      <c r="EXO157" s="441"/>
      <c r="EXP157" s="441"/>
      <c r="EXQ157" s="441"/>
      <c r="EXR157" s="441"/>
      <c r="EXS157" s="441"/>
      <c r="EXT157" s="441"/>
      <c r="EXU157" s="441"/>
      <c r="EXV157" s="441"/>
      <c r="EXW157" s="441"/>
      <c r="EXX157" s="441"/>
      <c r="EXY157" s="441"/>
      <c r="EXZ157" s="441"/>
      <c r="EYA157" s="441"/>
      <c r="EYB157" s="441"/>
      <c r="EYC157" s="441"/>
      <c r="EYD157" s="441"/>
      <c r="EYE157" s="441"/>
      <c r="EYF157" s="441"/>
      <c r="EYG157" s="441"/>
      <c r="EYH157" s="441"/>
      <c r="EYI157" s="441"/>
      <c r="EYJ157" s="441"/>
      <c r="EYK157" s="441"/>
      <c r="EYL157" s="441"/>
      <c r="EYM157" s="441"/>
      <c r="EYN157" s="441"/>
      <c r="EYO157" s="441"/>
      <c r="EYP157" s="441"/>
      <c r="EYQ157" s="441"/>
      <c r="EYR157" s="441"/>
      <c r="EYS157" s="441"/>
      <c r="EYT157" s="441"/>
      <c r="EYU157" s="441"/>
      <c r="EYV157" s="441"/>
      <c r="EYW157" s="441"/>
      <c r="EYX157" s="441"/>
      <c r="EYY157" s="441"/>
      <c r="EYZ157" s="441"/>
      <c r="EZA157" s="441"/>
      <c r="EZB157" s="441"/>
      <c r="EZC157" s="441"/>
      <c r="EZD157" s="441"/>
      <c r="EZE157" s="441"/>
      <c r="EZF157" s="441"/>
      <c r="EZG157" s="441"/>
      <c r="EZH157" s="441"/>
      <c r="EZI157" s="441"/>
      <c r="EZJ157" s="441"/>
      <c r="EZK157" s="441"/>
      <c r="EZL157" s="441"/>
      <c r="EZM157" s="441"/>
      <c r="EZN157" s="441"/>
      <c r="EZO157" s="441"/>
      <c r="EZP157" s="441"/>
      <c r="EZQ157" s="441"/>
      <c r="EZR157" s="441"/>
      <c r="EZS157" s="441"/>
      <c r="EZT157" s="441"/>
      <c r="EZU157" s="441"/>
      <c r="EZV157" s="441"/>
      <c r="EZW157" s="441"/>
      <c r="EZX157" s="441"/>
      <c r="EZY157" s="441"/>
      <c r="EZZ157" s="441"/>
      <c r="FAA157" s="441"/>
      <c r="FAB157" s="441"/>
      <c r="FAC157" s="441"/>
      <c r="FAD157" s="441"/>
      <c r="FAE157" s="441"/>
      <c r="FAF157" s="441"/>
      <c r="FAG157" s="441"/>
      <c r="FAH157" s="441"/>
      <c r="FAI157" s="441"/>
      <c r="FAJ157" s="441"/>
      <c r="FAK157" s="441"/>
      <c r="FAL157" s="441"/>
      <c r="FAM157" s="441"/>
      <c r="FAN157" s="441"/>
      <c r="FAO157" s="441"/>
      <c r="FAP157" s="441"/>
      <c r="FAQ157" s="441"/>
      <c r="FAR157" s="441"/>
      <c r="FAS157" s="441"/>
      <c r="FAT157" s="441"/>
      <c r="FAU157" s="441"/>
      <c r="FAV157" s="441"/>
      <c r="FAW157" s="441"/>
      <c r="FAX157" s="441"/>
      <c r="FAY157" s="441"/>
      <c r="FAZ157" s="441"/>
      <c r="FBA157" s="441"/>
      <c r="FBB157" s="441"/>
      <c r="FBC157" s="441"/>
      <c r="FBD157" s="441"/>
      <c r="FBE157" s="441"/>
      <c r="FBF157" s="441"/>
      <c r="FBG157" s="441"/>
      <c r="FBH157" s="441"/>
      <c r="FBI157" s="441"/>
      <c r="FBJ157" s="441"/>
      <c r="FBK157" s="441"/>
      <c r="FBL157" s="441"/>
      <c r="FBM157" s="441"/>
      <c r="FBN157" s="441"/>
      <c r="FBO157" s="441"/>
      <c r="FBP157" s="441"/>
      <c r="FBQ157" s="441"/>
      <c r="FBR157" s="441"/>
      <c r="FBS157" s="441"/>
      <c r="FBT157" s="441"/>
      <c r="FBU157" s="441"/>
      <c r="FBV157" s="441"/>
      <c r="FBW157" s="441"/>
      <c r="FBX157" s="441"/>
      <c r="FBY157" s="441"/>
      <c r="FBZ157" s="441"/>
      <c r="FCA157" s="441"/>
      <c r="FCB157" s="441"/>
      <c r="FCC157" s="441"/>
      <c r="FCD157" s="441"/>
      <c r="FCE157" s="441"/>
      <c r="FCF157" s="441"/>
      <c r="FCG157" s="441"/>
      <c r="FCH157" s="441"/>
      <c r="FCI157" s="441"/>
      <c r="FCJ157" s="441"/>
      <c r="FCK157" s="441"/>
      <c r="FCL157" s="441"/>
      <c r="FCM157" s="441"/>
      <c r="FCN157" s="441"/>
      <c r="FCO157" s="441"/>
      <c r="FCP157" s="441"/>
      <c r="FCQ157" s="441"/>
      <c r="FCR157" s="441"/>
      <c r="FCS157" s="441"/>
      <c r="FCT157" s="441"/>
      <c r="FCU157" s="441"/>
      <c r="FCV157" s="441"/>
      <c r="FCW157" s="441"/>
      <c r="FCX157" s="441"/>
      <c r="FCY157" s="441"/>
      <c r="FCZ157" s="441"/>
      <c r="FDA157" s="441"/>
      <c r="FDB157" s="441"/>
      <c r="FDC157" s="441"/>
      <c r="FDD157" s="441"/>
      <c r="FDE157" s="441"/>
      <c r="FDF157" s="441"/>
      <c r="FDG157" s="441"/>
      <c r="FDH157" s="441"/>
      <c r="FDI157" s="441"/>
      <c r="FDJ157" s="441"/>
      <c r="FDK157" s="441"/>
      <c r="FDL157" s="441"/>
      <c r="FDM157" s="441"/>
      <c r="FDN157" s="441"/>
      <c r="FDO157" s="441"/>
      <c r="FDP157" s="441"/>
      <c r="FDQ157" s="441"/>
      <c r="FDR157" s="441"/>
      <c r="FDS157" s="441"/>
      <c r="FDT157" s="441"/>
      <c r="FDU157" s="441"/>
      <c r="FDV157" s="441"/>
      <c r="FDW157" s="441"/>
      <c r="FDX157" s="441"/>
      <c r="FDY157" s="441"/>
      <c r="FDZ157" s="441"/>
      <c r="FEA157" s="441"/>
      <c r="FEB157" s="441"/>
      <c r="FEC157" s="441"/>
      <c r="FED157" s="441"/>
      <c r="FEE157" s="441"/>
      <c r="FEF157" s="441"/>
      <c r="FEG157" s="441"/>
      <c r="FEH157" s="441"/>
      <c r="FEI157" s="441"/>
      <c r="FEJ157" s="441"/>
      <c r="FEK157" s="441"/>
      <c r="FEL157" s="441"/>
      <c r="FEM157" s="441"/>
      <c r="FEN157" s="441"/>
      <c r="FEO157" s="441"/>
      <c r="FEP157" s="441"/>
      <c r="FEQ157" s="441"/>
      <c r="FER157" s="441"/>
      <c r="FES157" s="441"/>
      <c r="FET157" s="441"/>
      <c r="FEU157" s="441"/>
      <c r="FEV157" s="441"/>
      <c r="FEW157" s="441"/>
      <c r="FEX157" s="441"/>
      <c r="FEY157" s="441"/>
      <c r="FEZ157" s="441"/>
      <c r="FFA157" s="441"/>
      <c r="FFB157" s="441"/>
      <c r="FFC157" s="441"/>
      <c r="FFD157" s="441"/>
      <c r="FFE157" s="441"/>
      <c r="FFF157" s="441"/>
      <c r="FFG157" s="441"/>
      <c r="FFH157" s="441"/>
      <c r="FFI157" s="441"/>
      <c r="FFJ157" s="441"/>
      <c r="FFK157" s="441"/>
      <c r="FFL157" s="441"/>
      <c r="FFM157" s="441"/>
      <c r="FFN157" s="441"/>
      <c r="FFO157" s="441"/>
      <c r="FFP157" s="441"/>
      <c r="FFQ157" s="441"/>
      <c r="FFR157" s="441"/>
      <c r="FFS157" s="441"/>
      <c r="FFT157" s="441"/>
      <c r="FFU157" s="441"/>
      <c r="FFV157" s="441"/>
      <c r="FFW157" s="441"/>
      <c r="FFX157" s="441"/>
      <c r="FFY157" s="441"/>
      <c r="FFZ157" s="441"/>
      <c r="FGA157" s="441"/>
      <c r="FGB157" s="441"/>
      <c r="FGC157" s="441"/>
      <c r="FGD157" s="441"/>
      <c r="FGE157" s="441"/>
      <c r="FGF157" s="441"/>
      <c r="FGG157" s="441"/>
      <c r="FGH157" s="441"/>
      <c r="FGI157" s="441"/>
      <c r="FGJ157" s="441"/>
      <c r="FGK157" s="441"/>
      <c r="FGL157" s="441"/>
      <c r="FGM157" s="441"/>
      <c r="FGN157" s="441"/>
      <c r="FGO157" s="441"/>
      <c r="FGP157" s="441"/>
      <c r="FGQ157" s="441"/>
      <c r="FGR157" s="441"/>
      <c r="FGS157" s="441"/>
      <c r="FGT157" s="441"/>
      <c r="FGU157" s="441"/>
      <c r="FGV157" s="441"/>
      <c r="FGW157" s="441"/>
      <c r="FGX157" s="441"/>
      <c r="FGY157" s="441"/>
      <c r="FGZ157" s="441"/>
      <c r="FHA157" s="441"/>
      <c r="FHB157" s="441"/>
      <c r="FHC157" s="441"/>
      <c r="FHD157" s="441"/>
      <c r="FHE157" s="441"/>
      <c r="FHF157" s="441"/>
      <c r="FHG157" s="441"/>
      <c r="FHH157" s="441"/>
      <c r="FHI157" s="441"/>
      <c r="FHJ157" s="441"/>
      <c r="FHK157" s="441"/>
      <c r="FHL157" s="441"/>
      <c r="FHM157" s="441"/>
      <c r="FHN157" s="441"/>
      <c r="FHO157" s="441"/>
      <c r="FHP157" s="441"/>
      <c r="FHQ157" s="441"/>
      <c r="FHR157" s="441"/>
      <c r="FHS157" s="441"/>
      <c r="FHT157" s="441"/>
      <c r="FHU157" s="441"/>
      <c r="FHV157" s="441"/>
      <c r="FHW157" s="441"/>
      <c r="FHX157" s="441"/>
      <c r="FHY157" s="441"/>
      <c r="FHZ157" s="441"/>
      <c r="FIA157" s="441"/>
      <c r="FIB157" s="441"/>
      <c r="FIC157" s="441"/>
      <c r="FID157" s="441"/>
      <c r="FIE157" s="441"/>
      <c r="FIF157" s="441"/>
      <c r="FIG157" s="441"/>
      <c r="FIH157" s="441"/>
      <c r="FII157" s="441"/>
      <c r="FIJ157" s="441"/>
      <c r="FIK157" s="441"/>
      <c r="FIL157" s="441"/>
      <c r="FIM157" s="441"/>
      <c r="FIN157" s="441"/>
      <c r="FIO157" s="441"/>
      <c r="FIP157" s="441"/>
      <c r="FIQ157" s="441"/>
      <c r="FIR157" s="441"/>
      <c r="FIS157" s="441"/>
      <c r="FIT157" s="441"/>
      <c r="FIU157" s="441"/>
      <c r="FIV157" s="441"/>
      <c r="FIW157" s="441"/>
      <c r="FIX157" s="441"/>
      <c r="FIY157" s="441"/>
      <c r="FIZ157" s="441"/>
      <c r="FJA157" s="441"/>
      <c r="FJB157" s="441"/>
      <c r="FJC157" s="441"/>
      <c r="FJD157" s="441"/>
      <c r="FJE157" s="441"/>
      <c r="FJF157" s="441"/>
      <c r="FJG157" s="441"/>
      <c r="FJH157" s="441"/>
      <c r="FJI157" s="441"/>
      <c r="FJJ157" s="441"/>
      <c r="FJK157" s="441"/>
      <c r="FJL157" s="441"/>
      <c r="FJM157" s="441"/>
      <c r="FJN157" s="441"/>
      <c r="FJO157" s="441"/>
      <c r="FJP157" s="441"/>
      <c r="FJQ157" s="441"/>
      <c r="FJR157" s="441"/>
      <c r="FJS157" s="441"/>
      <c r="FJT157" s="441"/>
      <c r="FJU157" s="441"/>
      <c r="FJV157" s="441"/>
      <c r="FJW157" s="441"/>
      <c r="FJX157" s="441"/>
      <c r="FJY157" s="441"/>
      <c r="FJZ157" s="441"/>
      <c r="FKA157" s="441"/>
      <c r="FKB157" s="441"/>
      <c r="FKC157" s="441"/>
      <c r="FKD157" s="441"/>
      <c r="FKE157" s="441"/>
      <c r="FKF157" s="441"/>
      <c r="FKG157" s="441"/>
      <c r="FKH157" s="441"/>
      <c r="FKI157" s="441"/>
      <c r="FKJ157" s="441"/>
      <c r="FKK157" s="441"/>
      <c r="FKL157" s="441"/>
      <c r="FKM157" s="441"/>
      <c r="FKN157" s="441"/>
      <c r="FKO157" s="441"/>
      <c r="FKP157" s="441"/>
      <c r="FKQ157" s="441"/>
      <c r="FKR157" s="441"/>
      <c r="FKS157" s="441"/>
      <c r="FKT157" s="441"/>
      <c r="FKU157" s="441"/>
      <c r="FKV157" s="441"/>
      <c r="FKW157" s="441"/>
      <c r="FKX157" s="441"/>
      <c r="FKY157" s="441"/>
      <c r="FKZ157" s="441"/>
      <c r="FLA157" s="441"/>
      <c r="FLB157" s="441"/>
      <c r="FLC157" s="441"/>
      <c r="FLD157" s="441"/>
      <c r="FLE157" s="441"/>
      <c r="FLF157" s="441"/>
      <c r="FLG157" s="441"/>
      <c r="FLH157" s="441"/>
      <c r="FLI157" s="441"/>
      <c r="FLJ157" s="441"/>
      <c r="FLK157" s="441"/>
      <c r="FLL157" s="441"/>
      <c r="FLM157" s="441"/>
      <c r="FLN157" s="441"/>
      <c r="FLO157" s="441"/>
      <c r="FLP157" s="441"/>
      <c r="FLQ157" s="441"/>
      <c r="FLR157" s="441"/>
      <c r="FLS157" s="441"/>
      <c r="FLT157" s="441"/>
      <c r="FLU157" s="441"/>
      <c r="FLV157" s="441"/>
      <c r="FLW157" s="441"/>
      <c r="FLX157" s="441"/>
      <c r="FLY157" s="441"/>
      <c r="FLZ157" s="441"/>
      <c r="FMA157" s="441"/>
      <c r="FMB157" s="441"/>
      <c r="FMC157" s="441"/>
      <c r="FMD157" s="441"/>
      <c r="FME157" s="441"/>
      <c r="FMF157" s="441"/>
      <c r="FMG157" s="441"/>
      <c r="FMH157" s="441"/>
      <c r="FMI157" s="441"/>
      <c r="FMJ157" s="441"/>
      <c r="FMK157" s="441"/>
      <c r="FML157" s="441"/>
      <c r="FMM157" s="441"/>
      <c r="FMN157" s="441"/>
      <c r="FMO157" s="441"/>
      <c r="FMP157" s="441"/>
      <c r="FMQ157" s="441"/>
      <c r="FMR157" s="441"/>
      <c r="FMS157" s="441"/>
      <c r="FMT157" s="441"/>
      <c r="FMU157" s="441"/>
      <c r="FMV157" s="441"/>
      <c r="FMW157" s="441"/>
      <c r="FMX157" s="441"/>
      <c r="FMY157" s="441"/>
      <c r="FMZ157" s="441"/>
      <c r="FNA157" s="441"/>
      <c r="FNB157" s="441"/>
      <c r="FNC157" s="441"/>
      <c r="FND157" s="441"/>
      <c r="FNE157" s="441"/>
      <c r="FNF157" s="441"/>
      <c r="FNG157" s="441"/>
      <c r="FNH157" s="441"/>
      <c r="FNI157" s="441"/>
      <c r="FNJ157" s="441"/>
      <c r="FNK157" s="441"/>
      <c r="FNL157" s="441"/>
      <c r="FNM157" s="441"/>
      <c r="FNN157" s="441"/>
      <c r="FNO157" s="441"/>
      <c r="FNP157" s="441"/>
      <c r="FNQ157" s="441"/>
      <c r="FNR157" s="441"/>
      <c r="FNS157" s="441"/>
      <c r="FNT157" s="441"/>
      <c r="FNU157" s="441"/>
      <c r="FNV157" s="441"/>
      <c r="FNW157" s="441"/>
      <c r="FNX157" s="441"/>
      <c r="FNY157" s="441"/>
      <c r="FNZ157" s="441"/>
      <c r="FOA157" s="441"/>
      <c r="FOB157" s="441"/>
      <c r="FOC157" s="441"/>
      <c r="FOD157" s="441"/>
      <c r="FOE157" s="441"/>
      <c r="FOF157" s="441"/>
      <c r="FOG157" s="441"/>
      <c r="FOH157" s="441"/>
      <c r="FOI157" s="441"/>
      <c r="FOJ157" s="441"/>
      <c r="FOK157" s="441"/>
      <c r="FOL157" s="441"/>
      <c r="FOM157" s="441"/>
      <c r="FON157" s="441"/>
      <c r="FOO157" s="441"/>
      <c r="FOP157" s="441"/>
      <c r="FOQ157" s="441"/>
      <c r="FOR157" s="441"/>
      <c r="FOS157" s="441"/>
      <c r="FOT157" s="441"/>
      <c r="FOU157" s="441"/>
      <c r="FOV157" s="441"/>
      <c r="FOW157" s="441"/>
      <c r="FOX157" s="441"/>
      <c r="FOY157" s="441"/>
      <c r="FOZ157" s="441"/>
      <c r="FPA157" s="441"/>
      <c r="FPB157" s="441"/>
      <c r="FPC157" s="441"/>
      <c r="FPD157" s="441"/>
      <c r="FPE157" s="441"/>
      <c r="FPF157" s="441"/>
      <c r="FPG157" s="441"/>
      <c r="FPH157" s="441"/>
      <c r="FPI157" s="441"/>
      <c r="FPJ157" s="441"/>
      <c r="FPK157" s="441"/>
      <c r="FPL157" s="441"/>
      <c r="FPM157" s="441"/>
      <c r="FPN157" s="441"/>
      <c r="FPO157" s="441"/>
      <c r="FPP157" s="441"/>
      <c r="FPQ157" s="441"/>
      <c r="FPR157" s="441"/>
      <c r="FPS157" s="441"/>
      <c r="FPT157" s="441"/>
      <c r="FPU157" s="441"/>
      <c r="FPV157" s="441"/>
      <c r="FPW157" s="441"/>
      <c r="FPX157" s="441"/>
      <c r="FPY157" s="441"/>
      <c r="FPZ157" s="441"/>
      <c r="FQA157" s="441"/>
      <c r="FQB157" s="441"/>
      <c r="FQC157" s="441"/>
      <c r="FQD157" s="441"/>
      <c r="FQE157" s="441"/>
      <c r="FQF157" s="441"/>
      <c r="FQG157" s="441"/>
      <c r="FQH157" s="441"/>
      <c r="FQI157" s="441"/>
      <c r="FQJ157" s="441"/>
      <c r="FQK157" s="441"/>
      <c r="FQL157" s="441"/>
      <c r="FQM157" s="441"/>
      <c r="FQN157" s="441"/>
      <c r="FQO157" s="441"/>
      <c r="FQP157" s="441"/>
      <c r="FQQ157" s="441"/>
      <c r="FQR157" s="441"/>
      <c r="FQS157" s="441"/>
      <c r="FQT157" s="441"/>
      <c r="FQU157" s="441"/>
      <c r="FQV157" s="441"/>
      <c r="FQW157" s="441"/>
      <c r="FQX157" s="441"/>
      <c r="FQY157" s="441"/>
      <c r="FQZ157" s="441"/>
      <c r="FRA157" s="441"/>
      <c r="FRB157" s="441"/>
      <c r="FRC157" s="441"/>
      <c r="FRD157" s="441"/>
      <c r="FRE157" s="441"/>
      <c r="FRF157" s="441"/>
      <c r="FRG157" s="441"/>
      <c r="FRH157" s="441"/>
      <c r="FRI157" s="441"/>
      <c r="FRJ157" s="441"/>
      <c r="FRK157" s="441"/>
      <c r="FRL157" s="441"/>
      <c r="FRM157" s="441"/>
      <c r="FRN157" s="441"/>
      <c r="FRO157" s="441"/>
      <c r="FRP157" s="441"/>
      <c r="FRQ157" s="441"/>
      <c r="FRR157" s="441"/>
      <c r="FRS157" s="441"/>
      <c r="FRT157" s="441"/>
      <c r="FRU157" s="441"/>
      <c r="FRV157" s="441"/>
      <c r="FRW157" s="441"/>
      <c r="FRX157" s="441"/>
      <c r="FRY157" s="441"/>
      <c r="FRZ157" s="441"/>
      <c r="FSA157" s="441"/>
      <c r="FSB157" s="441"/>
      <c r="FSC157" s="441"/>
      <c r="FSD157" s="441"/>
      <c r="FSE157" s="441"/>
      <c r="FSF157" s="441"/>
      <c r="FSG157" s="441"/>
      <c r="FSH157" s="441"/>
      <c r="FSI157" s="441"/>
      <c r="FSJ157" s="441"/>
      <c r="FSK157" s="441"/>
      <c r="FSL157" s="441"/>
      <c r="FSM157" s="441"/>
      <c r="FSN157" s="441"/>
      <c r="FSO157" s="441"/>
      <c r="FSP157" s="441"/>
      <c r="FSQ157" s="441"/>
      <c r="FSR157" s="441"/>
      <c r="FSS157" s="441"/>
      <c r="FST157" s="441"/>
      <c r="FSU157" s="441"/>
      <c r="FSV157" s="441"/>
      <c r="FSW157" s="441"/>
      <c r="FSX157" s="441"/>
      <c r="FSY157" s="441"/>
      <c r="FSZ157" s="441"/>
      <c r="FTA157" s="441"/>
      <c r="FTB157" s="441"/>
      <c r="FTC157" s="441"/>
      <c r="FTD157" s="441"/>
      <c r="FTE157" s="441"/>
      <c r="FTF157" s="441"/>
      <c r="FTG157" s="441"/>
      <c r="FTH157" s="441"/>
      <c r="FTI157" s="441"/>
      <c r="FTJ157" s="441"/>
      <c r="FTK157" s="441"/>
      <c r="FTL157" s="441"/>
      <c r="FTM157" s="441"/>
      <c r="FTN157" s="441"/>
      <c r="FTO157" s="441"/>
      <c r="FTP157" s="441"/>
      <c r="FTQ157" s="441"/>
      <c r="FTR157" s="441"/>
      <c r="FTS157" s="441"/>
      <c r="FTT157" s="441"/>
      <c r="FTU157" s="441"/>
      <c r="FTV157" s="441"/>
      <c r="FTW157" s="441"/>
      <c r="FTX157" s="441"/>
      <c r="FTY157" s="441"/>
      <c r="FTZ157" s="441"/>
      <c r="FUA157" s="441"/>
      <c r="FUB157" s="441"/>
      <c r="FUC157" s="441"/>
      <c r="FUD157" s="441"/>
      <c r="FUE157" s="441"/>
      <c r="FUF157" s="441"/>
      <c r="FUG157" s="441"/>
      <c r="FUH157" s="441"/>
      <c r="FUI157" s="441"/>
      <c r="FUJ157" s="441"/>
      <c r="FUK157" s="441"/>
      <c r="FUL157" s="441"/>
      <c r="FUM157" s="441"/>
      <c r="FUN157" s="441"/>
      <c r="FUO157" s="441"/>
      <c r="FUP157" s="441"/>
      <c r="FUQ157" s="441"/>
      <c r="FUR157" s="441"/>
      <c r="FUS157" s="441"/>
      <c r="FUT157" s="441"/>
      <c r="FUU157" s="441"/>
      <c r="FUV157" s="441"/>
      <c r="FUW157" s="441"/>
      <c r="FUX157" s="441"/>
      <c r="FUY157" s="441"/>
      <c r="FUZ157" s="441"/>
      <c r="FVA157" s="441"/>
      <c r="FVB157" s="441"/>
      <c r="FVC157" s="441"/>
      <c r="FVD157" s="441"/>
      <c r="FVE157" s="441"/>
      <c r="FVF157" s="441"/>
      <c r="FVG157" s="441"/>
      <c r="FVH157" s="441"/>
      <c r="FVI157" s="441"/>
      <c r="FVJ157" s="441"/>
      <c r="FVK157" s="441"/>
      <c r="FVL157" s="441"/>
      <c r="FVM157" s="441"/>
      <c r="FVN157" s="441"/>
      <c r="FVO157" s="441"/>
      <c r="FVP157" s="441"/>
      <c r="FVQ157" s="441"/>
      <c r="FVR157" s="441"/>
      <c r="FVS157" s="441"/>
      <c r="FVT157" s="441"/>
      <c r="FVU157" s="441"/>
      <c r="FVV157" s="441"/>
      <c r="FVW157" s="441"/>
      <c r="FVX157" s="441"/>
      <c r="FVY157" s="441"/>
      <c r="FVZ157" s="441"/>
      <c r="FWA157" s="441"/>
      <c r="FWB157" s="441"/>
      <c r="FWC157" s="441"/>
      <c r="FWD157" s="441"/>
      <c r="FWE157" s="441"/>
      <c r="FWF157" s="441"/>
      <c r="FWG157" s="441"/>
      <c r="FWH157" s="441"/>
      <c r="FWI157" s="441"/>
      <c r="FWJ157" s="441"/>
      <c r="FWK157" s="441"/>
      <c r="FWL157" s="441"/>
      <c r="FWM157" s="441"/>
      <c r="FWN157" s="441"/>
      <c r="FWO157" s="441"/>
      <c r="FWP157" s="441"/>
      <c r="FWQ157" s="441"/>
      <c r="FWR157" s="441"/>
      <c r="FWS157" s="441"/>
      <c r="FWT157" s="441"/>
      <c r="FWU157" s="441"/>
      <c r="FWV157" s="441"/>
      <c r="FWW157" s="441"/>
      <c r="FWX157" s="441"/>
      <c r="FWY157" s="441"/>
      <c r="FWZ157" s="441"/>
      <c r="FXA157" s="441"/>
      <c r="FXB157" s="441"/>
      <c r="FXC157" s="441"/>
      <c r="FXD157" s="441"/>
      <c r="FXE157" s="441"/>
      <c r="FXF157" s="441"/>
      <c r="FXG157" s="441"/>
      <c r="FXH157" s="441"/>
      <c r="FXI157" s="441"/>
      <c r="FXJ157" s="441"/>
      <c r="FXK157" s="441"/>
      <c r="FXL157" s="441"/>
      <c r="FXM157" s="441"/>
      <c r="FXN157" s="441"/>
      <c r="FXO157" s="441"/>
      <c r="FXP157" s="441"/>
      <c r="FXQ157" s="441"/>
      <c r="FXR157" s="441"/>
      <c r="FXS157" s="441"/>
      <c r="FXT157" s="441"/>
      <c r="FXU157" s="441"/>
      <c r="FXV157" s="441"/>
      <c r="FXW157" s="441"/>
      <c r="FXX157" s="441"/>
      <c r="FXY157" s="441"/>
      <c r="FXZ157" s="441"/>
      <c r="FYA157" s="441"/>
      <c r="FYB157" s="441"/>
      <c r="FYC157" s="441"/>
      <c r="FYD157" s="441"/>
      <c r="FYE157" s="441"/>
      <c r="FYF157" s="441"/>
      <c r="FYG157" s="441"/>
      <c r="FYH157" s="441"/>
      <c r="FYI157" s="441"/>
      <c r="FYJ157" s="441"/>
      <c r="FYK157" s="441"/>
      <c r="FYL157" s="441"/>
      <c r="FYM157" s="441"/>
      <c r="FYN157" s="441"/>
      <c r="FYO157" s="441"/>
      <c r="FYP157" s="441"/>
      <c r="FYQ157" s="441"/>
      <c r="FYR157" s="441"/>
      <c r="FYS157" s="441"/>
      <c r="FYT157" s="441"/>
      <c r="FYU157" s="441"/>
      <c r="FYV157" s="441"/>
      <c r="FYW157" s="441"/>
      <c r="FYX157" s="441"/>
      <c r="FYY157" s="441"/>
      <c r="FYZ157" s="441"/>
      <c r="FZA157" s="441"/>
      <c r="FZB157" s="441"/>
      <c r="FZC157" s="441"/>
      <c r="FZD157" s="441"/>
      <c r="FZE157" s="441"/>
      <c r="FZF157" s="441"/>
      <c r="FZG157" s="441"/>
      <c r="FZH157" s="441"/>
      <c r="FZI157" s="441"/>
      <c r="FZJ157" s="441"/>
      <c r="FZK157" s="441"/>
      <c r="FZL157" s="441"/>
      <c r="FZM157" s="441"/>
      <c r="FZN157" s="441"/>
      <c r="FZO157" s="441"/>
      <c r="FZP157" s="441"/>
      <c r="FZQ157" s="441"/>
      <c r="FZR157" s="441"/>
      <c r="FZS157" s="441"/>
      <c r="FZT157" s="441"/>
      <c r="FZU157" s="441"/>
      <c r="FZV157" s="441"/>
      <c r="FZW157" s="441"/>
      <c r="FZX157" s="441"/>
      <c r="FZY157" s="441"/>
      <c r="FZZ157" s="441"/>
      <c r="GAA157" s="441"/>
      <c r="GAB157" s="441"/>
      <c r="GAC157" s="441"/>
      <c r="GAD157" s="441"/>
      <c r="GAE157" s="441"/>
      <c r="GAF157" s="441"/>
      <c r="GAG157" s="441"/>
      <c r="GAH157" s="441"/>
      <c r="GAI157" s="441"/>
      <c r="GAJ157" s="441"/>
      <c r="GAK157" s="441"/>
      <c r="GAL157" s="441"/>
      <c r="GAM157" s="441"/>
      <c r="GAN157" s="441"/>
      <c r="GAO157" s="441"/>
      <c r="GAP157" s="441"/>
      <c r="GAQ157" s="441"/>
      <c r="GAR157" s="441"/>
      <c r="GAS157" s="441"/>
      <c r="GAT157" s="441"/>
      <c r="GAU157" s="441"/>
      <c r="GAV157" s="441"/>
      <c r="GAW157" s="441"/>
      <c r="GAX157" s="441"/>
      <c r="GAY157" s="441"/>
      <c r="GAZ157" s="441"/>
      <c r="GBA157" s="441"/>
      <c r="GBB157" s="441"/>
      <c r="GBC157" s="441"/>
      <c r="GBD157" s="441"/>
      <c r="GBE157" s="441"/>
      <c r="GBF157" s="441"/>
      <c r="GBG157" s="441"/>
      <c r="GBH157" s="441"/>
      <c r="GBI157" s="441"/>
      <c r="GBJ157" s="441"/>
      <c r="GBK157" s="441"/>
      <c r="GBL157" s="441"/>
      <c r="GBM157" s="441"/>
      <c r="GBN157" s="441"/>
      <c r="GBO157" s="441"/>
      <c r="GBP157" s="441"/>
      <c r="GBQ157" s="441"/>
      <c r="GBR157" s="441"/>
      <c r="GBS157" s="441"/>
      <c r="GBT157" s="441"/>
      <c r="GBU157" s="441"/>
      <c r="GBV157" s="441"/>
      <c r="GBW157" s="441"/>
      <c r="GBX157" s="441"/>
      <c r="GBY157" s="441"/>
      <c r="GBZ157" s="441"/>
      <c r="GCA157" s="441"/>
      <c r="GCB157" s="441"/>
      <c r="GCC157" s="441"/>
      <c r="GCD157" s="441"/>
      <c r="GCE157" s="441"/>
      <c r="GCF157" s="441"/>
      <c r="GCG157" s="441"/>
      <c r="GCH157" s="441"/>
      <c r="GCI157" s="441"/>
      <c r="GCJ157" s="441"/>
      <c r="GCK157" s="441"/>
      <c r="GCL157" s="441"/>
      <c r="GCM157" s="441"/>
      <c r="GCN157" s="441"/>
      <c r="GCO157" s="441"/>
      <c r="GCP157" s="441"/>
      <c r="GCQ157" s="441"/>
      <c r="GCR157" s="441"/>
      <c r="GCS157" s="441"/>
      <c r="GCT157" s="441"/>
      <c r="GCU157" s="441"/>
      <c r="GCV157" s="441"/>
      <c r="GCW157" s="441"/>
      <c r="GCX157" s="441"/>
      <c r="GCY157" s="441"/>
      <c r="GCZ157" s="441"/>
      <c r="GDA157" s="441"/>
      <c r="GDB157" s="441"/>
      <c r="GDC157" s="441"/>
      <c r="GDD157" s="441"/>
      <c r="GDE157" s="441"/>
      <c r="GDF157" s="441"/>
      <c r="GDG157" s="441"/>
      <c r="GDH157" s="441"/>
      <c r="GDI157" s="441"/>
      <c r="GDJ157" s="441"/>
      <c r="GDK157" s="441"/>
      <c r="GDL157" s="441"/>
      <c r="GDM157" s="441"/>
      <c r="GDN157" s="441"/>
      <c r="GDO157" s="441"/>
      <c r="GDP157" s="441"/>
      <c r="GDQ157" s="441"/>
      <c r="GDR157" s="441"/>
      <c r="GDS157" s="441"/>
      <c r="GDT157" s="441"/>
      <c r="GDU157" s="441"/>
      <c r="GDV157" s="441"/>
      <c r="GDW157" s="441"/>
      <c r="GDX157" s="441"/>
      <c r="GDY157" s="441"/>
      <c r="GDZ157" s="441"/>
      <c r="GEA157" s="441"/>
      <c r="GEB157" s="441"/>
      <c r="GEC157" s="441"/>
      <c r="GED157" s="441"/>
      <c r="GEE157" s="441"/>
      <c r="GEF157" s="441"/>
      <c r="GEG157" s="441"/>
      <c r="GEH157" s="441"/>
      <c r="GEI157" s="441"/>
      <c r="GEJ157" s="441"/>
      <c r="GEK157" s="441"/>
      <c r="GEL157" s="441"/>
      <c r="GEM157" s="441"/>
      <c r="GEN157" s="441"/>
      <c r="GEO157" s="441"/>
      <c r="GEP157" s="441"/>
      <c r="GEQ157" s="441"/>
      <c r="GER157" s="441"/>
      <c r="GES157" s="441"/>
      <c r="GET157" s="441"/>
      <c r="GEU157" s="441"/>
      <c r="GEV157" s="441"/>
      <c r="GEW157" s="441"/>
      <c r="GEX157" s="441"/>
      <c r="GEY157" s="441"/>
      <c r="GEZ157" s="441"/>
      <c r="GFA157" s="441"/>
      <c r="GFB157" s="441"/>
      <c r="GFC157" s="441"/>
      <c r="GFD157" s="441"/>
      <c r="GFE157" s="441"/>
      <c r="GFF157" s="441"/>
      <c r="GFG157" s="441"/>
      <c r="GFH157" s="441"/>
      <c r="GFI157" s="441"/>
      <c r="GFJ157" s="441"/>
      <c r="GFK157" s="441"/>
      <c r="GFL157" s="441"/>
      <c r="GFM157" s="441"/>
      <c r="GFN157" s="441"/>
      <c r="GFO157" s="441"/>
      <c r="GFP157" s="441"/>
      <c r="GFQ157" s="441"/>
      <c r="GFR157" s="441"/>
      <c r="GFS157" s="441"/>
      <c r="GFT157" s="441"/>
      <c r="GFU157" s="441"/>
      <c r="GFV157" s="441"/>
      <c r="GFW157" s="441"/>
      <c r="GFX157" s="441"/>
      <c r="GFY157" s="441"/>
      <c r="GFZ157" s="441"/>
      <c r="GGA157" s="441"/>
      <c r="GGB157" s="441"/>
      <c r="GGC157" s="441"/>
      <c r="GGD157" s="441"/>
      <c r="GGE157" s="441"/>
      <c r="GGF157" s="441"/>
      <c r="GGG157" s="441"/>
      <c r="GGH157" s="441"/>
      <c r="GGI157" s="441"/>
      <c r="GGJ157" s="441"/>
      <c r="GGK157" s="441"/>
      <c r="GGL157" s="441"/>
      <c r="GGM157" s="441"/>
      <c r="GGN157" s="441"/>
      <c r="GGO157" s="441"/>
      <c r="GGP157" s="441"/>
      <c r="GGQ157" s="441"/>
      <c r="GGR157" s="441"/>
      <c r="GGS157" s="441"/>
      <c r="GGT157" s="441"/>
      <c r="GGU157" s="441"/>
      <c r="GGV157" s="441"/>
      <c r="GGW157" s="441"/>
      <c r="GGX157" s="441"/>
      <c r="GGY157" s="441"/>
      <c r="GGZ157" s="441"/>
      <c r="GHA157" s="441"/>
      <c r="GHB157" s="441"/>
      <c r="GHC157" s="441"/>
      <c r="GHD157" s="441"/>
      <c r="GHE157" s="441"/>
      <c r="GHF157" s="441"/>
      <c r="GHG157" s="441"/>
      <c r="GHH157" s="441"/>
      <c r="GHI157" s="441"/>
      <c r="GHJ157" s="441"/>
      <c r="GHK157" s="441"/>
      <c r="GHL157" s="441"/>
      <c r="GHM157" s="441"/>
      <c r="GHN157" s="441"/>
      <c r="GHO157" s="441"/>
      <c r="GHP157" s="441"/>
      <c r="GHQ157" s="441"/>
      <c r="GHR157" s="441"/>
      <c r="GHS157" s="441"/>
      <c r="GHT157" s="441"/>
      <c r="GHU157" s="441"/>
      <c r="GHV157" s="441"/>
      <c r="GHW157" s="441"/>
      <c r="GHX157" s="441"/>
      <c r="GHY157" s="441"/>
      <c r="GHZ157" s="441"/>
      <c r="GIA157" s="441"/>
      <c r="GIB157" s="441"/>
      <c r="GIC157" s="441"/>
      <c r="GID157" s="441"/>
      <c r="GIE157" s="441"/>
      <c r="GIF157" s="441"/>
      <c r="GIG157" s="441"/>
      <c r="GIH157" s="441"/>
      <c r="GII157" s="441"/>
      <c r="GIJ157" s="441"/>
      <c r="GIK157" s="441"/>
      <c r="GIL157" s="441"/>
      <c r="GIM157" s="441"/>
      <c r="GIN157" s="441"/>
      <c r="GIO157" s="441"/>
      <c r="GIP157" s="441"/>
      <c r="GIQ157" s="441"/>
      <c r="GIR157" s="441"/>
      <c r="GIS157" s="441"/>
      <c r="GIT157" s="441"/>
      <c r="GIU157" s="441"/>
      <c r="GIV157" s="441"/>
      <c r="GIW157" s="441"/>
      <c r="GIX157" s="441"/>
      <c r="GIY157" s="441"/>
      <c r="GIZ157" s="441"/>
      <c r="GJA157" s="441"/>
      <c r="GJB157" s="441"/>
      <c r="GJC157" s="441"/>
      <c r="GJD157" s="441"/>
      <c r="GJE157" s="441"/>
      <c r="GJF157" s="441"/>
      <c r="GJG157" s="441"/>
      <c r="GJH157" s="441"/>
      <c r="GJI157" s="441"/>
      <c r="GJJ157" s="441"/>
      <c r="GJK157" s="441"/>
      <c r="GJL157" s="441"/>
      <c r="GJM157" s="441"/>
      <c r="GJN157" s="441"/>
      <c r="GJO157" s="441"/>
      <c r="GJP157" s="441"/>
      <c r="GJQ157" s="441"/>
      <c r="GJR157" s="441"/>
      <c r="GJS157" s="441"/>
      <c r="GJT157" s="441"/>
      <c r="GJU157" s="441"/>
      <c r="GJV157" s="441"/>
      <c r="GJW157" s="441"/>
      <c r="GJX157" s="441"/>
      <c r="GJY157" s="441"/>
      <c r="GJZ157" s="441"/>
      <c r="GKA157" s="441"/>
      <c r="GKB157" s="441"/>
      <c r="GKC157" s="441"/>
      <c r="GKD157" s="441"/>
      <c r="GKE157" s="441"/>
      <c r="GKF157" s="441"/>
      <c r="GKG157" s="441"/>
      <c r="GKH157" s="441"/>
      <c r="GKI157" s="441"/>
      <c r="GKJ157" s="441"/>
      <c r="GKK157" s="441"/>
      <c r="GKL157" s="441"/>
      <c r="GKM157" s="441"/>
      <c r="GKN157" s="441"/>
      <c r="GKO157" s="441"/>
      <c r="GKP157" s="441"/>
      <c r="GKQ157" s="441"/>
      <c r="GKR157" s="441"/>
      <c r="GKS157" s="441"/>
      <c r="GKT157" s="441"/>
      <c r="GKU157" s="441"/>
      <c r="GKV157" s="441"/>
      <c r="GKW157" s="441"/>
      <c r="GKX157" s="441"/>
      <c r="GKY157" s="441"/>
      <c r="GKZ157" s="441"/>
      <c r="GLA157" s="441"/>
      <c r="GLB157" s="441"/>
      <c r="GLC157" s="441"/>
      <c r="GLD157" s="441"/>
      <c r="GLE157" s="441"/>
      <c r="GLF157" s="441"/>
      <c r="GLG157" s="441"/>
      <c r="GLH157" s="441"/>
      <c r="GLI157" s="441"/>
      <c r="GLJ157" s="441"/>
      <c r="GLK157" s="441"/>
      <c r="GLL157" s="441"/>
      <c r="GLM157" s="441"/>
      <c r="GLN157" s="441"/>
      <c r="GLO157" s="441"/>
      <c r="GLP157" s="441"/>
      <c r="GLQ157" s="441"/>
      <c r="GLR157" s="441"/>
      <c r="GLS157" s="441"/>
      <c r="GLT157" s="441"/>
      <c r="GLU157" s="441"/>
      <c r="GLV157" s="441"/>
      <c r="GLW157" s="441"/>
      <c r="GLX157" s="441"/>
      <c r="GLY157" s="441"/>
      <c r="GLZ157" s="441"/>
      <c r="GMA157" s="441"/>
      <c r="GMB157" s="441"/>
      <c r="GMC157" s="441"/>
      <c r="GMD157" s="441"/>
      <c r="GME157" s="441"/>
      <c r="GMF157" s="441"/>
      <c r="GMG157" s="441"/>
      <c r="GMH157" s="441"/>
      <c r="GMI157" s="441"/>
      <c r="GMJ157" s="441"/>
      <c r="GMK157" s="441"/>
      <c r="GML157" s="441"/>
      <c r="GMM157" s="441"/>
      <c r="GMN157" s="441"/>
      <c r="GMO157" s="441"/>
      <c r="GMP157" s="441"/>
      <c r="GMQ157" s="441"/>
      <c r="GMR157" s="441"/>
      <c r="GMS157" s="441"/>
      <c r="GMT157" s="441"/>
      <c r="GMU157" s="441"/>
      <c r="GMV157" s="441"/>
      <c r="GMW157" s="441"/>
      <c r="GMX157" s="441"/>
      <c r="GMY157" s="441"/>
      <c r="GMZ157" s="441"/>
      <c r="GNA157" s="441"/>
      <c r="GNB157" s="441"/>
      <c r="GNC157" s="441"/>
      <c r="GND157" s="441"/>
      <c r="GNE157" s="441"/>
      <c r="GNF157" s="441"/>
      <c r="GNG157" s="441"/>
      <c r="GNH157" s="441"/>
      <c r="GNI157" s="441"/>
      <c r="GNJ157" s="441"/>
      <c r="GNK157" s="441"/>
      <c r="GNL157" s="441"/>
      <c r="GNM157" s="441"/>
      <c r="GNN157" s="441"/>
      <c r="GNO157" s="441"/>
      <c r="GNP157" s="441"/>
      <c r="GNQ157" s="441"/>
      <c r="GNR157" s="441"/>
      <c r="GNS157" s="441"/>
      <c r="GNT157" s="441"/>
      <c r="GNU157" s="441"/>
      <c r="GNV157" s="441"/>
      <c r="GNW157" s="441"/>
      <c r="GNX157" s="441"/>
      <c r="GNY157" s="441"/>
      <c r="GNZ157" s="441"/>
      <c r="GOA157" s="441"/>
      <c r="GOB157" s="441"/>
      <c r="GOC157" s="441"/>
      <c r="GOD157" s="441"/>
      <c r="GOE157" s="441"/>
      <c r="GOF157" s="441"/>
      <c r="GOG157" s="441"/>
      <c r="GOH157" s="441"/>
      <c r="GOI157" s="441"/>
      <c r="GOJ157" s="441"/>
      <c r="GOK157" s="441"/>
      <c r="GOL157" s="441"/>
      <c r="GOM157" s="441"/>
      <c r="GON157" s="441"/>
      <c r="GOO157" s="441"/>
      <c r="GOP157" s="441"/>
      <c r="GOQ157" s="441"/>
      <c r="GOR157" s="441"/>
      <c r="GOS157" s="441"/>
      <c r="GOT157" s="441"/>
      <c r="GOU157" s="441"/>
      <c r="GOV157" s="441"/>
      <c r="GOW157" s="441"/>
      <c r="GOX157" s="441"/>
      <c r="GOY157" s="441"/>
      <c r="GOZ157" s="441"/>
      <c r="GPA157" s="441"/>
      <c r="GPB157" s="441"/>
      <c r="GPC157" s="441"/>
      <c r="GPD157" s="441"/>
      <c r="GPE157" s="441"/>
      <c r="GPF157" s="441"/>
      <c r="GPG157" s="441"/>
      <c r="GPH157" s="441"/>
      <c r="GPI157" s="441"/>
      <c r="GPJ157" s="441"/>
      <c r="GPK157" s="441"/>
      <c r="GPL157" s="441"/>
      <c r="GPM157" s="441"/>
      <c r="GPN157" s="441"/>
      <c r="GPO157" s="441"/>
      <c r="GPP157" s="441"/>
      <c r="GPQ157" s="441"/>
      <c r="GPR157" s="441"/>
      <c r="GPS157" s="441"/>
      <c r="GPT157" s="441"/>
      <c r="GPU157" s="441"/>
      <c r="GPV157" s="441"/>
      <c r="GPW157" s="441"/>
      <c r="GPX157" s="441"/>
      <c r="GPY157" s="441"/>
      <c r="GPZ157" s="441"/>
      <c r="GQA157" s="441"/>
      <c r="GQB157" s="441"/>
      <c r="GQC157" s="441"/>
      <c r="GQD157" s="441"/>
      <c r="GQE157" s="441"/>
      <c r="GQF157" s="441"/>
      <c r="GQG157" s="441"/>
      <c r="GQH157" s="441"/>
      <c r="GQI157" s="441"/>
      <c r="GQJ157" s="441"/>
      <c r="GQK157" s="441"/>
      <c r="GQL157" s="441"/>
      <c r="GQM157" s="441"/>
      <c r="GQN157" s="441"/>
      <c r="GQO157" s="441"/>
      <c r="GQP157" s="441"/>
      <c r="GQQ157" s="441"/>
      <c r="GQR157" s="441"/>
      <c r="GQS157" s="441"/>
      <c r="GQT157" s="441"/>
      <c r="GQU157" s="441"/>
      <c r="GQV157" s="441"/>
      <c r="GQW157" s="441"/>
      <c r="GQX157" s="441"/>
      <c r="GQY157" s="441"/>
      <c r="GQZ157" s="441"/>
      <c r="GRA157" s="441"/>
      <c r="GRB157" s="441"/>
      <c r="GRC157" s="441"/>
      <c r="GRD157" s="441"/>
      <c r="GRE157" s="441"/>
      <c r="GRF157" s="441"/>
      <c r="GRG157" s="441"/>
      <c r="GRH157" s="441"/>
      <c r="GRI157" s="441"/>
      <c r="GRJ157" s="441"/>
      <c r="GRK157" s="441"/>
      <c r="GRL157" s="441"/>
      <c r="GRM157" s="441"/>
      <c r="GRN157" s="441"/>
      <c r="GRO157" s="441"/>
      <c r="GRP157" s="441"/>
      <c r="GRQ157" s="441"/>
      <c r="GRR157" s="441"/>
      <c r="GRS157" s="441"/>
      <c r="GRT157" s="441"/>
      <c r="GRU157" s="441"/>
      <c r="GRV157" s="441"/>
      <c r="GRW157" s="441"/>
      <c r="GRX157" s="441"/>
      <c r="GRY157" s="441"/>
      <c r="GRZ157" s="441"/>
      <c r="GSA157" s="441"/>
      <c r="GSB157" s="441"/>
      <c r="GSC157" s="441"/>
      <c r="GSD157" s="441"/>
      <c r="GSE157" s="441"/>
      <c r="GSF157" s="441"/>
      <c r="GSG157" s="441"/>
      <c r="GSH157" s="441"/>
      <c r="GSI157" s="441"/>
      <c r="GSJ157" s="441"/>
      <c r="GSK157" s="441"/>
      <c r="GSL157" s="441"/>
      <c r="GSM157" s="441"/>
      <c r="GSN157" s="441"/>
      <c r="GSO157" s="441"/>
      <c r="GSP157" s="441"/>
      <c r="GSQ157" s="441"/>
      <c r="GSR157" s="441"/>
      <c r="GSS157" s="441"/>
      <c r="GST157" s="441"/>
      <c r="GSU157" s="441"/>
      <c r="GSV157" s="441"/>
      <c r="GSW157" s="441"/>
      <c r="GSX157" s="441"/>
      <c r="GSY157" s="441"/>
      <c r="GSZ157" s="441"/>
      <c r="GTA157" s="441"/>
      <c r="GTB157" s="441"/>
      <c r="GTC157" s="441"/>
      <c r="GTD157" s="441"/>
      <c r="GTE157" s="441"/>
      <c r="GTF157" s="441"/>
      <c r="GTG157" s="441"/>
      <c r="GTH157" s="441"/>
      <c r="GTI157" s="441"/>
      <c r="GTJ157" s="441"/>
      <c r="GTK157" s="441"/>
      <c r="GTL157" s="441"/>
      <c r="GTM157" s="441"/>
      <c r="GTN157" s="441"/>
      <c r="GTO157" s="441"/>
      <c r="GTP157" s="441"/>
      <c r="GTQ157" s="441"/>
      <c r="GTR157" s="441"/>
      <c r="GTS157" s="441"/>
      <c r="GTT157" s="441"/>
      <c r="GTU157" s="441"/>
      <c r="GTV157" s="441"/>
      <c r="GTW157" s="441"/>
      <c r="GTX157" s="441"/>
      <c r="GTY157" s="441"/>
      <c r="GTZ157" s="441"/>
      <c r="GUA157" s="441"/>
      <c r="GUB157" s="441"/>
      <c r="GUC157" s="441"/>
      <c r="GUD157" s="441"/>
      <c r="GUE157" s="441"/>
      <c r="GUF157" s="441"/>
      <c r="GUG157" s="441"/>
      <c r="GUH157" s="441"/>
      <c r="GUI157" s="441"/>
      <c r="GUJ157" s="441"/>
      <c r="GUK157" s="441"/>
      <c r="GUL157" s="441"/>
      <c r="GUM157" s="441"/>
      <c r="GUN157" s="441"/>
      <c r="GUO157" s="441"/>
      <c r="GUP157" s="441"/>
      <c r="GUQ157" s="441"/>
      <c r="GUR157" s="441"/>
      <c r="GUS157" s="441"/>
      <c r="GUT157" s="441"/>
      <c r="GUU157" s="441"/>
      <c r="GUV157" s="441"/>
      <c r="GUW157" s="441"/>
      <c r="GUX157" s="441"/>
      <c r="GUY157" s="441"/>
      <c r="GUZ157" s="441"/>
      <c r="GVA157" s="441"/>
      <c r="GVB157" s="441"/>
      <c r="GVC157" s="441"/>
      <c r="GVD157" s="441"/>
      <c r="GVE157" s="441"/>
      <c r="GVF157" s="441"/>
      <c r="GVG157" s="441"/>
      <c r="GVH157" s="441"/>
      <c r="GVI157" s="441"/>
      <c r="GVJ157" s="441"/>
      <c r="GVK157" s="441"/>
      <c r="GVL157" s="441"/>
      <c r="GVM157" s="441"/>
      <c r="GVN157" s="441"/>
      <c r="GVO157" s="441"/>
      <c r="GVP157" s="441"/>
      <c r="GVQ157" s="441"/>
      <c r="GVR157" s="441"/>
      <c r="GVS157" s="441"/>
      <c r="GVT157" s="441"/>
      <c r="GVU157" s="441"/>
      <c r="GVV157" s="441"/>
      <c r="GVW157" s="441"/>
      <c r="GVX157" s="441"/>
      <c r="GVY157" s="441"/>
      <c r="GVZ157" s="441"/>
      <c r="GWA157" s="441"/>
      <c r="GWB157" s="441"/>
      <c r="GWC157" s="441"/>
      <c r="GWD157" s="441"/>
      <c r="GWE157" s="441"/>
      <c r="GWF157" s="441"/>
      <c r="GWG157" s="441"/>
      <c r="GWH157" s="441"/>
      <c r="GWI157" s="441"/>
      <c r="GWJ157" s="441"/>
      <c r="GWK157" s="441"/>
      <c r="GWL157" s="441"/>
      <c r="GWM157" s="441"/>
      <c r="GWN157" s="441"/>
      <c r="GWO157" s="441"/>
      <c r="GWP157" s="441"/>
      <c r="GWQ157" s="441"/>
      <c r="GWR157" s="441"/>
      <c r="GWS157" s="441"/>
      <c r="GWT157" s="441"/>
      <c r="GWU157" s="441"/>
      <c r="GWV157" s="441"/>
      <c r="GWW157" s="441"/>
      <c r="GWX157" s="441"/>
      <c r="GWY157" s="441"/>
      <c r="GWZ157" s="441"/>
      <c r="GXA157" s="441"/>
      <c r="GXB157" s="441"/>
      <c r="GXC157" s="441"/>
      <c r="GXD157" s="441"/>
      <c r="GXE157" s="441"/>
      <c r="GXF157" s="441"/>
      <c r="GXG157" s="441"/>
      <c r="GXH157" s="441"/>
      <c r="GXI157" s="441"/>
      <c r="GXJ157" s="441"/>
      <c r="GXK157" s="441"/>
      <c r="GXL157" s="441"/>
      <c r="GXM157" s="441"/>
      <c r="GXN157" s="441"/>
      <c r="GXO157" s="441"/>
      <c r="GXP157" s="441"/>
      <c r="GXQ157" s="441"/>
      <c r="GXR157" s="441"/>
      <c r="GXS157" s="441"/>
      <c r="GXT157" s="441"/>
      <c r="GXU157" s="441"/>
      <c r="GXV157" s="441"/>
      <c r="GXW157" s="441"/>
      <c r="GXX157" s="441"/>
      <c r="GXY157" s="441"/>
      <c r="GXZ157" s="441"/>
      <c r="GYA157" s="441"/>
      <c r="GYB157" s="441"/>
      <c r="GYC157" s="441"/>
      <c r="GYD157" s="441"/>
      <c r="GYE157" s="441"/>
      <c r="GYF157" s="441"/>
      <c r="GYG157" s="441"/>
      <c r="GYH157" s="441"/>
      <c r="GYI157" s="441"/>
      <c r="GYJ157" s="441"/>
      <c r="GYK157" s="441"/>
      <c r="GYL157" s="441"/>
      <c r="GYM157" s="441"/>
      <c r="GYN157" s="441"/>
      <c r="GYO157" s="441"/>
      <c r="GYP157" s="441"/>
      <c r="GYQ157" s="441"/>
      <c r="GYR157" s="441"/>
      <c r="GYS157" s="441"/>
      <c r="GYT157" s="441"/>
      <c r="GYU157" s="441"/>
      <c r="GYV157" s="441"/>
      <c r="GYW157" s="441"/>
      <c r="GYX157" s="441"/>
      <c r="GYY157" s="441"/>
      <c r="GYZ157" s="441"/>
      <c r="GZA157" s="441"/>
      <c r="GZB157" s="441"/>
      <c r="GZC157" s="441"/>
      <c r="GZD157" s="441"/>
      <c r="GZE157" s="441"/>
      <c r="GZF157" s="441"/>
      <c r="GZG157" s="441"/>
      <c r="GZH157" s="441"/>
      <c r="GZI157" s="441"/>
      <c r="GZJ157" s="441"/>
      <c r="GZK157" s="441"/>
      <c r="GZL157" s="441"/>
      <c r="GZM157" s="441"/>
      <c r="GZN157" s="441"/>
      <c r="GZO157" s="441"/>
      <c r="GZP157" s="441"/>
      <c r="GZQ157" s="441"/>
      <c r="GZR157" s="441"/>
      <c r="GZS157" s="441"/>
      <c r="GZT157" s="441"/>
      <c r="GZU157" s="441"/>
      <c r="GZV157" s="441"/>
      <c r="GZW157" s="441"/>
      <c r="GZX157" s="441"/>
      <c r="GZY157" s="441"/>
      <c r="GZZ157" s="441"/>
      <c r="HAA157" s="441"/>
      <c r="HAB157" s="441"/>
      <c r="HAC157" s="441"/>
      <c r="HAD157" s="441"/>
      <c r="HAE157" s="441"/>
      <c r="HAF157" s="441"/>
      <c r="HAG157" s="441"/>
      <c r="HAH157" s="441"/>
      <c r="HAI157" s="441"/>
      <c r="HAJ157" s="441"/>
      <c r="HAK157" s="441"/>
      <c r="HAL157" s="441"/>
      <c r="HAM157" s="441"/>
      <c r="HAN157" s="441"/>
      <c r="HAO157" s="441"/>
      <c r="HAP157" s="441"/>
      <c r="HAQ157" s="441"/>
      <c r="HAR157" s="441"/>
      <c r="HAS157" s="441"/>
      <c r="HAT157" s="441"/>
      <c r="HAU157" s="441"/>
      <c r="HAV157" s="441"/>
      <c r="HAW157" s="441"/>
      <c r="HAX157" s="441"/>
      <c r="HAY157" s="441"/>
      <c r="HAZ157" s="441"/>
      <c r="HBA157" s="441"/>
      <c r="HBB157" s="441"/>
      <c r="HBC157" s="441"/>
      <c r="HBD157" s="441"/>
      <c r="HBE157" s="441"/>
      <c r="HBF157" s="441"/>
      <c r="HBG157" s="441"/>
      <c r="HBH157" s="441"/>
      <c r="HBI157" s="441"/>
      <c r="HBJ157" s="441"/>
      <c r="HBK157" s="441"/>
      <c r="HBL157" s="441"/>
      <c r="HBM157" s="441"/>
      <c r="HBN157" s="441"/>
      <c r="HBO157" s="441"/>
      <c r="HBP157" s="441"/>
      <c r="HBQ157" s="441"/>
      <c r="HBR157" s="441"/>
      <c r="HBS157" s="441"/>
      <c r="HBT157" s="441"/>
      <c r="HBU157" s="441"/>
      <c r="HBV157" s="441"/>
      <c r="HBW157" s="441"/>
      <c r="HBX157" s="441"/>
      <c r="HBY157" s="441"/>
      <c r="HBZ157" s="441"/>
      <c r="HCA157" s="441"/>
      <c r="HCB157" s="441"/>
      <c r="HCC157" s="441"/>
      <c r="HCD157" s="441"/>
      <c r="HCE157" s="441"/>
      <c r="HCF157" s="441"/>
      <c r="HCG157" s="441"/>
      <c r="HCH157" s="441"/>
      <c r="HCI157" s="441"/>
      <c r="HCJ157" s="441"/>
      <c r="HCK157" s="441"/>
      <c r="HCL157" s="441"/>
      <c r="HCM157" s="441"/>
      <c r="HCN157" s="441"/>
      <c r="HCO157" s="441"/>
      <c r="HCP157" s="441"/>
      <c r="HCQ157" s="441"/>
      <c r="HCR157" s="441"/>
      <c r="HCS157" s="441"/>
      <c r="HCT157" s="441"/>
      <c r="HCU157" s="441"/>
      <c r="HCV157" s="441"/>
      <c r="HCW157" s="441"/>
      <c r="HCX157" s="441"/>
      <c r="HCY157" s="441"/>
      <c r="HCZ157" s="441"/>
      <c r="HDA157" s="441"/>
      <c r="HDB157" s="441"/>
      <c r="HDC157" s="441"/>
      <c r="HDD157" s="441"/>
      <c r="HDE157" s="441"/>
      <c r="HDF157" s="441"/>
      <c r="HDG157" s="441"/>
      <c r="HDH157" s="441"/>
      <c r="HDI157" s="441"/>
      <c r="HDJ157" s="441"/>
      <c r="HDK157" s="441"/>
      <c r="HDL157" s="441"/>
      <c r="HDM157" s="441"/>
      <c r="HDN157" s="441"/>
      <c r="HDO157" s="441"/>
      <c r="HDP157" s="441"/>
      <c r="HDQ157" s="441"/>
      <c r="HDR157" s="441"/>
      <c r="HDS157" s="441"/>
      <c r="HDT157" s="441"/>
      <c r="HDU157" s="441"/>
      <c r="HDV157" s="441"/>
      <c r="HDW157" s="441"/>
      <c r="HDX157" s="441"/>
      <c r="HDY157" s="441"/>
      <c r="HDZ157" s="441"/>
      <c r="HEA157" s="441"/>
      <c r="HEB157" s="441"/>
      <c r="HEC157" s="441"/>
      <c r="HED157" s="441"/>
      <c r="HEE157" s="441"/>
      <c r="HEF157" s="441"/>
      <c r="HEG157" s="441"/>
      <c r="HEH157" s="441"/>
      <c r="HEI157" s="441"/>
      <c r="HEJ157" s="441"/>
      <c r="HEK157" s="441"/>
      <c r="HEL157" s="441"/>
      <c r="HEM157" s="441"/>
      <c r="HEN157" s="441"/>
      <c r="HEO157" s="441"/>
      <c r="HEP157" s="441"/>
      <c r="HEQ157" s="441"/>
      <c r="HER157" s="441"/>
      <c r="HES157" s="441"/>
      <c r="HET157" s="441"/>
      <c r="HEU157" s="441"/>
      <c r="HEV157" s="441"/>
      <c r="HEW157" s="441"/>
      <c r="HEX157" s="441"/>
      <c r="HEY157" s="441"/>
      <c r="HEZ157" s="441"/>
      <c r="HFA157" s="441"/>
      <c r="HFB157" s="441"/>
      <c r="HFC157" s="441"/>
      <c r="HFD157" s="441"/>
      <c r="HFE157" s="441"/>
      <c r="HFF157" s="441"/>
      <c r="HFG157" s="441"/>
      <c r="HFH157" s="441"/>
      <c r="HFI157" s="441"/>
      <c r="HFJ157" s="441"/>
      <c r="HFK157" s="441"/>
      <c r="HFL157" s="441"/>
      <c r="HFM157" s="441"/>
      <c r="HFN157" s="441"/>
      <c r="HFO157" s="441"/>
      <c r="HFP157" s="441"/>
      <c r="HFQ157" s="441"/>
      <c r="HFR157" s="441"/>
      <c r="HFS157" s="441"/>
      <c r="HFT157" s="441"/>
      <c r="HFU157" s="441"/>
      <c r="HFV157" s="441"/>
      <c r="HFW157" s="441"/>
      <c r="HFX157" s="441"/>
      <c r="HFY157" s="441"/>
      <c r="HFZ157" s="441"/>
      <c r="HGA157" s="441"/>
      <c r="HGB157" s="441"/>
      <c r="HGC157" s="441"/>
      <c r="HGD157" s="441"/>
      <c r="HGE157" s="441"/>
      <c r="HGF157" s="441"/>
      <c r="HGG157" s="441"/>
      <c r="HGH157" s="441"/>
      <c r="HGI157" s="441"/>
      <c r="HGJ157" s="441"/>
      <c r="HGK157" s="441"/>
      <c r="HGL157" s="441"/>
      <c r="HGM157" s="441"/>
      <c r="HGN157" s="441"/>
      <c r="HGO157" s="441"/>
      <c r="HGP157" s="441"/>
      <c r="HGQ157" s="441"/>
      <c r="HGR157" s="441"/>
      <c r="HGS157" s="441"/>
      <c r="HGT157" s="441"/>
      <c r="HGU157" s="441"/>
      <c r="HGV157" s="441"/>
      <c r="HGW157" s="441"/>
      <c r="HGX157" s="441"/>
      <c r="HGY157" s="441"/>
      <c r="HGZ157" s="441"/>
      <c r="HHA157" s="441"/>
      <c r="HHB157" s="441"/>
      <c r="HHC157" s="441"/>
      <c r="HHD157" s="441"/>
      <c r="HHE157" s="441"/>
      <c r="HHF157" s="441"/>
      <c r="HHG157" s="441"/>
      <c r="HHH157" s="441"/>
      <c r="HHI157" s="441"/>
      <c r="HHJ157" s="441"/>
      <c r="HHK157" s="441"/>
      <c r="HHL157" s="441"/>
      <c r="HHM157" s="441"/>
      <c r="HHN157" s="441"/>
      <c r="HHO157" s="441"/>
      <c r="HHP157" s="441"/>
      <c r="HHQ157" s="441"/>
      <c r="HHR157" s="441"/>
      <c r="HHS157" s="441"/>
      <c r="HHT157" s="441"/>
      <c r="HHU157" s="441"/>
      <c r="HHV157" s="441"/>
      <c r="HHW157" s="441"/>
      <c r="HHX157" s="441"/>
      <c r="HHY157" s="441"/>
      <c r="HHZ157" s="441"/>
      <c r="HIA157" s="441"/>
      <c r="HIB157" s="441"/>
      <c r="HIC157" s="441"/>
      <c r="HID157" s="441"/>
      <c r="HIE157" s="441"/>
      <c r="HIF157" s="441"/>
      <c r="HIG157" s="441"/>
      <c r="HIH157" s="441"/>
      <c r="HII157" s="441"/>
      <c r="HIJ157" s="441"/>
      <c r="HIK157" s="441"/>
      <c r="HIL157" s="441"/>
      <c r="HIM157" s="441"/>
      <c r="HIN157" s="441"/>
      <c r="HIO157" s="441"/>
      <c r="HIP157" s="441"/>
      <c r="HIQ157" s="441"/>
      <c r="HIR157" s="441"/>
      <c r="HIS157" s="441"/>
      <c r="HIT157" s="441"/>
      <c r="HIU157" s="441"/>
      <c r="HIV157" s="441"/>
      <c r="HIW157" s="441"/>
      <c r="HIX157" s="441"/>
      <c r="HIY157" s="441"/>
      <c r="HIZ157" s="441"/>
      <c r="HJA157" s="441"/>
      <c r="HJB157" s="441"/>
      <c r="HJC157" s="441"/>
      <c r="HJD157" s="441"/>
      <c r="HJE157" s="441"/>
      <c r="HJF157" s="441"/>
      <c r="HJG157" s="441"/>
      <c r="HJH157" s="441"/>
      <c r="HJI157" s="441"/>
      <c r="HJJ157" s="441"/>
      <c r="HJK157" s="441"/>
      <c r="HJL157" s="441"/>
      <c r="HJM157" s="441"/>
      <c r="HJN157" s="441"/>
      <c r="HJO157" s="441"/>
      <c r="HJP157" s="441"/>
      <c r="HJQ157" s="441"/>
      <c r="HJR157" s="441"/>
      <c r="HJS157" s="441"/>
      <c r="HJT157" s="441"/>
      <c r="HJU157" s="441"/>
      <c r="HJV157" s="441"/>
      <c r="HJW157" s="441"/>
      <c r="HJX157" s="441"/>
      <c r="HJY157" s="441"/>
      <c r="HJZ157" s="441"/>
      <c r="HKA157" s="441"/>
      <c r="HKB157" s="441"/>
      <c r="HKC157" s="441"/>
      <c r="HKD157" s="441"/>
      <c r="HKE157" s="441"/>
      <c r="HKF157" s="441"/>
      <c r="HKG157" s="441"/>
      <c r="HKH157" s="441"/>
      <c r="HKI157" s="441"/>
      <c r="HKJ157" s="441"/>
      <c r="HKK157" s="441"/>
      <c r="HKL157" s="441"/>
      <c r="HKM157" s="441"/>
      <c r="HKN157" s="441"/>
      <c r="HKO157" s="441"/>
      <c r="HKP157" s="441"/>
      <c r="HKQ157" s="441"/>
      <c r="HKR157" s="441"/>
      <c r="HKS157" s="441"/>
      <c r="HKT157" s="441"/>
      <c r="HKU157" s="441"/>
      <c r="HKV157" s="441"/>
      <c r="HKW157" s="441"/>
      <c r="HKX157" s="441"/>
      <c r="HKY157" s="441"/>
      <c r="HKZ157" s="441"/>
      <c r="HLA157" s="441"/>
      <c r="HLB157" s="441"/>
      <c r="HLC157" s="441"/>
      <c r="HLD157" s="441"/>
      <c r="HLE157" s="441"/>
      <c r="HLF157" s="441"/>
      <c r="HLG157" s="441"/>
      <c r="HLH157" s="441"/>
      <c r="HLI157" s="441"/>
      <c r="HLJ157" s="441"/>
      <c r="HLK157" s="441"/>
      <c r="HLL157" s="441"/>
      <c r="HLM157" s="441"/>
      <c r="HLN157" s="441"/>
      <c r="HLO157" s="441"/>
      <c r="HLP157" s="441"/>
      <c r="HLQ157" s="441"/>
      <c r="HLR157" s="441"/>
      <c r="HLS157" s="441"/>
      <c r="HLT157" s="441"/>
      <c r="HLU157" s="441"/>
      <c r="HLV157" s="441"/>
      <c r="HLW157" s="441"/>
      <c r="HLX157" s="441"/>
      <c r="HLY157" s="441"/>
      <c r="HLZ157" s="441"/>
      <c r="HMA157" s="441"/>
      <c r="HMB157" s="441"/>
      <c r="HMC157" s="441"/>
      <c r="HMD157" s="441"/>
      <c r="HME157" s="441"/>
      <c r="HMF157" s="441"/>
      <c r="HMG157" s="441"/>
      <c r="HMH157" s="441"/>
      <c r="HMI157" s="441"/>
      <c r="HMJ157" s="441"/>
      <c r="HMK157" s="441"/>
      <c r="HML157" s="441"/>
      <c r="HMM157" s="441"/>
      <c r="HMN157" s="441"/>
      <c r="HMO157" s="441"/>
      <c r="HMP157" s="441"/>
      <c r="HMQ157" s="441"/>
      <c r="HMR157" s="441"/>
      <c r="HMS157" s="441"/>
      <c r="HMT157" s="441"/>
      <c r="HMU157" s="441"/>
      <c r="HMV157" s="441"/>
      <c r="HMW157" s="441"/>
      <c r="HMX157" s="441"/>
      <c r="HMY157" s="441"/>
      <c r="HMZ157" s="441"/>
      <c r="HNA157" s="441"/>
      <c r="HNB157" s="441"/>
      <c r="HNC157" s="441"/>
      <c r="HND157" s="441"/>
      <c r="HNE157" s="441"/>
      <c r="HNF157" s="441"/>
      <c r="HNG157" s="441"/>
      <c r="HNH157" s="441"/>
      <c r="HNI157" s="441"/>
      <c r="HNJ157" s="441"/>
      <c r="HNK157" s="441"/>
      <c r="HNL157" s="441"/>
      <c r="HNM157" s="441"/>
      <c r="HNN157" s="441"/>
      <c r="HNO157" s="441"/>
      <c r="HNP157" s="441"/>
      <c r="HNQ157" s="441"/>
      <c r="HNR157" s="441"/>
      <c r="HNS157" s="441"/>
      <c r="HNT157" s="441"/>
      <c r="HNU157" s="441"/>
      <c r="HNV157" s="441"/>
      <c r="HNW157" s="441"/>
      <c r="HNX157" s="441"/>
      <c r="HNY157" s="441"/>
      <c r="HNZ157" s="441"/>
      <c r="HOA157" s="441"/>
      <c r="HOB157" s="441"/>
      <c r="HOC157" s="441"/>
      <c r="HOD157" s="441"/>
      <c r="HOE157" s="441"/>
      <c r="HOF157" s="441"/>
      <c r="HOG157" s="441"/>
      <c r="HOH157" s="441"/>
      <c r="HOI157" s="441"/>
      <c r="HOJ157" s="441"/>
      <c r="HOK157" s="441"/>
      <c r="HOL157" s="441"/>
      <c r="HOM157" s="441"/>
      <c r="HON157" s="441"/>
      <c r="HOO157" s="441"/>
      <c r="HOP157" s="441"/>
      <c r="HOQ157" s="441"/>
      <c r="HOR157" s="441"/>
      <c r="HOS157" s="441"/>
      <c r="HOT157" s="441"/>
      <c r="HOU157" s="441"/>
      <c r="HOV157" s="441"/>
      <c r="HOW157" s="441"/>
      <c r="HOX157" s="441"/>
      <c r="HOY157" s="441"/>
      <c r="HOZ157" s="441"/>
      <c r="HPA157" s="441"/>
      <c r="HPB157" s="441"/>
      <c r="HPC157" s="441"/>
      <c r="HPD157" s="441"/>
      <c r="HPE157" s="441"/>
      <c r="HPF157" s="441"/>
      <c r="HPG157" s="441"/>
      <c r="HPH157" s="441"/>
      <c r="HPI157" s="441"/>
      <c r="HPJ157" s="441"/>
      <c r="HPK157" s="441"/>
      <c r="HPL157" s="441"/>
      <c r="HPM157" s="441"/>
      <c r="HPN157" s="441"/>
      <c r="HPO157" s="441"/>
      <c r="HPP157" s="441"/>
      <c r="HPQ157" s="441"/>
      <c r="HPR157" s="441"/>
      <c r="HPS157" s="441"/>
      <c r="HPT157" s="441"/>
      <c r="HPU157" s="441"/>
      <c r="HPV157" s="441"/>
      <c r="HPW157" s="441"/>
      <c r="HPX157" s="441"/>
      <c r="HPY157" s="441"/>
      <c r="HPZ157" s="441"/>
      <c r="HQA157" s="441"/>
      <c r="HQB157" s="441"/>
      <c r="HQC157" s="441"/>
      <c r="HQD157" s="441"/>
      <c r="HQE157" s="441"/>
      <c r="HQF157" s="441"/>
      <c r="HQG157" s="441"/>
      <c r="HQH157" s="441"/>
      <c r="HQI157" s="441"/>
      <c r="HQJ157" s="441"/>
      <c r="HQK157" s="441"/>
      <c r="HQL157" s="441"/>
      <c r="HQM157" s="441"/>
      <c r="HQN157" s="441"/>
      <c r="HQO157" s="441"/>
      <c r="HQP157" s="441"/>
      <c r="HQQ157" s="441"/>
      <c r="HQR157" s="441"/>
      <c r="HQS157" s="441"/>
      <c r="HQT157" s="441"/>
      <c r="HQU157" s="441"/>
      <c r="HQV157" s="441"/>
      <c r="HQW157" s="441"/>
      <c r="HQX157" s="441"/>
      <c r="HQY157" s="441"/>
      <c r="HQZ157" s="441"/>
      <c r="HRA157" s="441"/>
      <c r="HRB157" s="441"/>
      <c r="HRC157" s="441"/>
      <c r="HRD157" s="441"/>
      <c r="HRE157" s="441"/>
      <c r="HRF157" s="441"/>
      <c r="HRG157" s="441"/>
      <c r="HRH157" s="441"/>
      <c r="HRI157" s="441"/>
      <c r="HRJ157" s="441"/>
      <c r="HRK157" s="441"/>
      <c r="HRL157" s="441"/>
      <c r="HRM157" s="441"/>
      <c r="HRN157" s="441"/>
      <c r="HRO157" s="441"/>
      <c r="HRP157" s="441"/>
      <c r="HRQ157" s="441"/>
      <c r="HRR157" s="441"/>
      <c r="HRS157" s="441"/>
      <c r="HRT157" s="441"/>
      <c r="HRU157" s="441"/>
      <c r="HRV157" s="441"/>
      <c r="HRW157" s="441"/>
      <c r="HRX157" s="441"/>
      <c r="HRY157" s="441"/>
      <c r="HRZ157" s="441"/>
      <c r="HSA157" s="441"/>
      <c r="HSB157" s="441"/>
      <c r="HSC157" s="441"/>
      <c r="HSD157" s="441"/>
      <c r="HSE157" s="441"/>
      <c r="HSF157" s="441"/>
      <c r="HSG157" s="441"/>
      <c r="HSH157" s="441"/>
      <c r="HSI157" s="441"/>
      <c r="HSJ157" s="441"/>
      <c r="HSK157" s="441"/>
      <c r="HSL157" s="441"/>
      <c r="HSM157" s="441"/>
      <c r="HSN157" s="441"/>
      <c r="HSO157" s="441"/>
      <c r="HSP157" s="441"/>
      <c r="HSQ157" s="441"/>
      <c r="HSR157" s="441"/>
      <c r="HSS157" s="441"/>
      <c r="HST157" s="441"/>
      <c r="HSU157" s="441"/>
      <c r="HSV157" s="441"/>
      <c r="HSW157" s="441"/>
      <c r="HSX157" s="441"/>
      <c r="HSY157" s="441"/>
      <c r="HSZ157" s="441"/>
      <c r="HTA157" s="441"/>
      <c r="HTB157" s="441"/>
      <c r="HTC157" s="441"/>
      <c r="HTD157" s="441"/>
      <c r="HTE157" s="441"/>
      <c r="HTF157" s="441"/>
      <c r="HTG157" s="441"/>
      <c r="HTH157" s="441"/>
      <c r="HTI157" s="441"/>
      <c r="HTJ157" s="441"/>
      <c r="HTK157" s="441"/>
      <c r="HTL157" s="441"/>
      <c r="HTM157" s="441"/>
      <c r="HTN157" s="441"/>
      <c r="HTO157" s="441"/>
      <c r="HTP157" s="441"/>
      <c r="HTQ157" s="441"/>
      <c r="HTR157" s="441"/>
      <c r="HTS157" s="441"/>
      <c r="HTT157" s="441"/>
      <c r="HTU157" s="441"/>
      <c r="HTV157" s="441"/>
      <c r="HTW157" s="441"/>
      <c r="HTX157" s="441"/>
      <c r="HTY157" s="441"/>
      <c r="HTZ157" s="441"/>
      <c r="HUA157" s="441"/>
      <c r="HUB157" s="441"/>
      <c r="HUC157" s="441"/>
      <c r="HUD157" s="441"/>
      <c r="HUE157" s="441"/>
      <c r="HUF157" s="441"/>
      <c r="HUG157" s="441"/>
      <c r="HUH157" s="441"/>
      <c r="HUI157" s="441"/>
      <c r="HUJ157" s="441"/>
      <c r="HUK157" s="441"/>
      <c r="HUL157" s="441"/>
      <c r="HUM157" s="441"/>
      <c r="HUN157" s="441"/>
      <c r="HUO157" s="441"/>
      <c r="HUP157" s="441"/>
      <c r="HUQ157" s="441"/>
      <c r="HUR157" s="441"/>
      <c r="HUS157" s="441"/>
      <c r="HUT157" s="441"/>
      <c r="HUU157" s="441"/>
      <c r="HUV157" s="441"/>
      <c r="HUW157" s="441"/>
      <c r="HUX157" s="441"/>
      <c r="HUY157" s="441"/>
      <c r="HUZ157" s="441"/>
      <c r="HVA157" s="441"/>
      <c r="HVB157" s="441"/>
      <c r="HVC157" s="441"/>
      <c r="HVD157" s="441"/>
      <c r="HVE157" s="441"/>
      <c r="HVF157" s="441"/>
      <c r="HVG157" s="441"/>
      <c r="HVH157" s="441"/>
      <c r="HVI157" s="441"/>
      <c r="HVJ157" s="441"/>
      <c r="HVK157" s="441"/>
      <c r="HVL157" s="441"/>
      <c r="HVM157" s="441"/>
      <c r="HVN157" s="441"/>
      <c r="HVO157" s="441"/>
      <c r="HVP157" s="441"/>
      <c r="HVQ157" s="441"/>
      <c r="HVR157" s="441"/>
      <c r="HVS157" s="441"/>
      <c r="HVT157" s="441"/>
      <c r="HVU157" s="441"/>
      <c r="HVV157" s="441"/>
      <c r="HVW157" s="441"/>
      <c r="HVX157" s="441"/>
      <c r="HVY157" s="441"/>
      <c r="HVZ157" s="441"/>
      <c r="HWA157" s="441"/>
      <c r="HWB157" s="441"/>
      <c r="HWC157" s="441"/>
      <c r="HWD157" s="441"/>
      <c r="HWE157" s="441"/>
      <c r="HWF157" s="441"/>
      <c r="HWG157" s="441"/>
      <c r="HWH157" s="441"/>
      <c r="HWI157" s="441"/>
      <c r="HWJ157" s="441"/>
      <c r="HWK157" s="441"/>
      <c r="HWL157" s="441"/>
      <c r="HWM157" s="441"/>
      <c r="HWN157" s="441"/>
      <c r="HWO157" s="441"/>
      <c r="HWP157" s="441"/>
      <c r="HWQ157" s="441"/>
      <c r="HWR157" s="441"/>
      <c r="HWS157" s="441"/>
      <c r="HWT157" s="441"/>
      <c r="HWU157" s="441"/>
      <c r="HWV157" s="441"/>
      <c r="HWW157" s="441"/>
      <c r="HWX157" s="441"/>
      <c r="HWY157" s="441"/>
      <c r="HWZ157" s="441"/>
      <c r="HXA157" s="441"/>
      <c r="HXB157" s="441"/>
      <c r="HXC157" s="441"/>
      <c r="HXD157" s="441"/>
      <c r="HXE157" s="441"/>
      <c r="HXF157" s="441"/>
      <c r="HXG157" s="441"/>
      <c r="HXH157" s="441"/>
      <c r="HXI157" s="441"/>
      <c r="HXJ157" s="441"/>
      <c r="HXK157" s="441"/>
      <c r="HXL157" s="441"/>
      <c r="HXM157" s="441"/>
      <c r="HXN157" s="441"/>
      <c r="HXO157" s="441"/>
      <c r="HXP157" s="441"/>
      <c r="HXQ157" s="441"/>
      <c r="HXR157" s="441"/>
      <c r="HXS157" s="441"/>
      <c r="HXT157" s="441"/>
      <c r="HXU157" s="441"/>
      <c r="HXV157" s="441"/>
      <c r="HXW157" s="441"/>
      <c r="HXX157" s="441"/>
      <c r="HXY157" s="441"/>
      <c r="HXZ157" s="441"/>
      <c r="HYA157" s="441"/>
      <c r="HYB157" s="441"/>
      <c r="HYC157" s="441"/>
      <c r="HYD157" s="441"/>
      <c r="HYE157" s="441"/>
      <c r="HYF157" s="441"/>
      <c r="HYG157" s="441"/>
      <c r="HYH157" s="441"/>
      <c r="HYI157" s="441"/>
      <c r="HYJ157" s="441"/>
      <c r="HYK157" s="441"/>
      <c r="HYL157" s="441"/>
      <c r="HYM157" s="441"/>
      <c r="HYN157" s="441"/>
      <c r="HYO157" s="441"/>
      <c r="HYP157" s="441"/>
      <c r="HYQ157" s="441"/>
      <c r="HYR157" s="441"/>
      <c r="HYS157" s="441"/>
      <c r="HYT157" s="441"/>
      <c r="HYU157" s="441"/>
      <c r="HYV157" s="441"/>
      <c r="HYW157" s="441"/>
      <c r="HYX157" s="441"/>
      <c r="HYY157" s="441"/>
      <c r="HYZ157" s="441"/>
      <c r="HZA157" s="441"/>
      <c r="HZB157" s="441"/>
      <c r="HZC157" s="441"/>
      <c r="HZD157" s="441"/>
      <c r="HZE157" s="441"/>
      <c r="HZF157" s="441"/>
      <c r="HZG157" s="441"/>
      <c r="HZH157" s="441"/>
      <c r="HZI157" s="441"/>
      <c r="HZJ157" s="441"/>
      <c r="HZK157" s="441"/>
      <c r="HZL157" s="441"/>
      <c r="HZM157" s="441"/>
      <c r="HZN157" s="441"/>
      <c r="HZO157" s="441"/>
      <c r="HZP157" s="441"/>
      <c r="HZQ157" s="441"/>
      <c r="HZR157" s="441"/>
      <c r="HZS157" s="441"/>
      <c r="HZT157" s="441"/>
      <c r="HZU157" s="441"/>
      <c r="HZV157" s="441"/>
      <c r="HZW157" s="441"/>
      <c r="HZX157" s="441"/>
      <c r="HZY157" s="441"/>
      <c r="HZZ157" s="441"/>
      <c r="IAA157" s="441"/>
      <c r="IAB157" s="441"/>
      <c r="IAC157" s="441"/>
      <c r="IAD157" s="441"/>
      <c r="IAE157" s="441"/>
      <c r="IAF157" s="441"/>
      <c r="IAG157" s="441"/>
      <c r="IAH157" s="441"/>
      <c r="IAI157" s="441"/>
      <c r="IAJ157" s="441"/>
      <c r="IAK157" s="441"/>
      <c r="IAL157" s="441"/>
      <c r="IAM157" s="441"/>
      <c r="IAN157" s="441"/>
      <c r="IAO157" s="441"/>
      <c r="IAP157" s="441"/>
      <c r="IAQ157" s="441"/>
      <c r="IAR157" s="441"/>
      <c r="IAS157" s="441"/>
      <c r="IAT157" s="441"/>
      <c r="IAU157" s="441"/>
      <c r="IAV157" s="441"/>
      <c r="IAW157" s="441"/>
      <c r="IAX157" s="441"/>
      <c r="IAY157" s="441"/>
      <c r="IAZ157" s="441"/>
      <c r="IBA157" s="441"/>
      <c r="IBB157" s="441"/>
      <c r="IBC157" s="441"/>
      <c r="IBD157" s="441"/>
      <c r="IBE157" s="441"/>
      <c r="IBF157" s="441"/>
      <c r="IBG157" s="441"/>
      <c r="IBH157" s="441"/>
      <c r="IBI157" s="441"/>
      <c r="IBJ157" s="441"/>
      <c r="IBK157" s="441"/>
      <c r="IBL157" s="441"/>
      <c r="IBM157" s="441"/>
      <c r="IBN157" s="441"/>
      <c r="IBO157" s="441"/>
      <c r="IBP157" s="441"/>
      <c r="IBQ157" s="441"/>
      <c r="IBR157" s="441"/>
      <c r="IBS157" s="441"/>
      <c r="IBT157" s="441"/>
      <c r="IBU157" s="441"/>
      <c r="IBV157" s="441"/>
      <c r="IBW157" s="441"/>
      <c r="IBX157" s="441"/>
      <c r="IBY157" s="441"/>
      <c r="IBZ157" s="441"/>
      <c r="ICA157" s="441"/>
      <c r="ICB157" s="441"/>
      <c r="ICC157" s="441"/>
      <c r="ICD157" s="441"/>
      <c r="ICE157" s="441"/>
      <c r="ICF157" s="441"/>
      <c r="ICG157" s="441"/>
      <c r="ICH157" s="441"/>
      <c r="ICI157" s="441"/>
      <c r="ICJ157" s="441"/>
      <c r="ICK157" s="441"/>
      <c r="ICL157" s="441"/>
      <c r="ICM157" s="441"/>
      <c r="ICN157" s="441"/>
      <c r="ICO157" s="441"/>
      <c r="ICP157" s="441"/>
      <c r="ICQ157" s="441"/>
      <c r="ICR157" s="441"/>
      <c r="ICS157" s="441"/>
      <c r="ICT157" s="441"/>
      <c r="ICU157" s="441"/>
      <c r="ICV157" s="441"/>
      <c r="ICW157" s="441"/>
      <c r="ICX157" s="441"/>
      <c r="ICY157" s="441"/>
      <c r="ICZ157" s="441"/>
      <c r="IDA157" s="441"/>
      <c r="IDB157" s="441"/>
      <c r="IDC157" s="441"/>
      <c r="IDD157" s="441"/>
      <c r="IDE157" s="441"/>
      <c r="IDF157" s="441"/>
      <c r="IDG157" s="441"/>
      <c r="IDH157" s="441"/>
      <c r="IDI157" s="441"/>
      <c r="IDJ157" s="441"/>
      <c r="IDK157" s="441"/>
      <c r="IDL157" s="441"/>
      <c r="IDM157" s="441"/>
      <c r="IDN157" s="441"/>
      <c r="IDO157" s="441"/>
      <c r="IDP157" s="441"/>
      <c r="IDQ157" s="441"/>
      <c r="IDR157" s="441"/>
      <c r="IDS157" s="441"/>
      <c r="IDT157" s="441"/>
      <c r="IDU157" s="441"/>
      <c r="IDV157" s="441"/>
      <c r="IDW157" s="441"/>
      <c r="IDX157" s="441"/>
      <c r="IDY157" s="441"/>
      <c r="IDZ157" s="441"/>
      <c r="IEA157" s="441"/>
      <c r="IEB157" s="441"/>
      <c r="IEC157" s="441"/>
      <c r="IED157" s="441"/>
      <c r="IEE157" s="441"/>
      <c r="IEF157" s="441"/>
      <c r="IEG157" s="441"/>
      <c r="IEH157" s="441"/>
      <c r="IEI157" s="441"/>
      <c r="IEJ157" s="441"/>
      <c r="IEK157" s="441"/>
      <c r="IEL157" s="441"/>
      <c r="IEM157" s="441"/>
      <c r="IEN157" s="441"/>
      <c r="IEO157" s="441"/>
      <c r="IEP157" s="441"/>
      <c r="IEQ157" s="441"/>
      <c r="IER157" s="441"/>
      <c r="IES157" s="441"/>
      <c r="IET157" s="441"/>
      <c r="IEU157" s="441"/>
      <c r="IEV157" s="441"/>
      <c r="IEW157" s="441"/>
      <c r="IEX157" s="441"/>
      <c r="IEY157" s="441"/>
      <c r="IEZ157" s="441"/>
      <c r="IFA157" s="441"/>
      <c r="IFB157" s="441"/>
      <c r="IFC157" s="441"/>
      <c r="IFD157" s="441"/>
      <c r="IFE157" s="441"/>
      <c r="IFF157" s="441"/>
      <c r="IFG157" s="441"/>
      <c r="IFH157" s="441"/>
      <c r="IFI157" s="441"/>
      <c r="IFJ157" s="441"/>
      <c r="IFK157" s="441"/>
      <c r="IFL157" s="441"/>
      <c r="IFM157" s="441"/>
      <c r="IFN157" s="441"/>
      <c r="IFO157" s="441"/>
      <c r="IFP157" s="441"/>
      <c r="IFQ157" s="441"/>
      <c r="IFR157" s="441"/>
      <c r="IFS157" s="441"/>
      <c r="IFT157" s="441"/>
      <c r="IFU157" s="441"/>
      <c r="IFV157" s="441"/>
      <c r="IFW157" s="441"/>
      <c r="IFX157" s="441"/>
      <c r="IFY157" s="441"/>
      <c r="IFZ157" s="441"/>
      <c r="IGA157" s="441"/>
      <c r="IGB157" s="441"/>
      <c r="IGC157" s="441"/>
      <c r="IGD157" s="441"/>
      <c r="IGE157" s="441"/>
      <c r="IGF157" s="441"/>
      <c r="IGG157" s="441"/>
      <c r="IGH157" s="441"/>
      <c r="IGI157" s="441"/>
      <c r="IGJ157" s="441"/>
      <c r="IGK157" s="441"/>
      <c r="IGL157" s="441"/>
      <c r="IGM157" s="441"/>
      <c r="IGN157" s="441"/>
      <c r="IGO157" s="441"/>
      <c r="IGP157" s="441"/>
      <c r="IGQ157" s="441"/>
      <c r="IGR157" s="441"/>
      <c r="IGS157" s="441"/>
      <c r="IGT157" s="441"/>
      <c r="IGU157" s="441"/>
      <c r="IGV157" s="441"/>
      <c r="IGW157" s="441"/>
      <c r="IGX157" s="441"/>
      <c r="IGY157" s="441"/>
      <c r="IGZ157" s="441"/>
      <c r="IHA157" s="441"/>
      <c r="IHB157" s="441"/>
      <c r="IHC157" s="441"/>
      <c r="IHD157" s="441"/>
      <c r="IHE157" s="441"/>
      <c r="IHF157" s="441"/>
      <c r="IHG157" s="441"/>
      <c r="IHH157" s="441"/>
      <c r="IHI157" s="441"/>
      <c r="IHJ157" s="441"/>
      <c r="IHK157" s="441"/>
      <c r="IHL157" s="441"/>
      <c r="IHM157" s="441"/>
      <c r="IHN157" s="441"/>
      <c r="IHO157" s="441"/>
      <c r="IHP157" s="441"/>
      <c r="IHQ157" s="441"/>
      <c r="IHR157" s="441"/>
      <c r="IHS157" s="441"/>
      <c r="IHT157" s="441"/>
      <c r="IHU157" s="441"/>
      <c r="IHV157" s="441"/>
      <c r="IHW157" s="441"/>
      <c r="IHX157" s="441"/>
      <c r="IHY157" s="441"/>
      <c r="IHZ157" s="441"/>
      <c r="IIA157" s="441"/>
      <c r="IIB157" s="441"/>
      <c r="IIC157" s="441"/>
      <c r="IID157" s="441"/>
      <c r="IIE157" s="441"/>
      <c r="IIF157" s="441"/>
      <c r="IIG157" s="441"/>
      <c r="IIH157" s="441"/>
      <c r="III157" s="441"/>
      <c r="IIJ157" s="441"/>
      <c r="IIK157" s="441"/>
      <c r="IIL157" s="441"/>
      <c r="IIM157" s="441"/>
      <c r="IIN157" s="441"/>
      <c r="IIO157" s="441"/>
      <c r="IIP157" s="441"/>
      <c r="IIQ157" s="441"/>
      <c r="IIR157" s="441"/>
      <c r="IIS157" s="441"/>
      <c r="IIT157" s="441"/>
      <c r="IIU157" s="441"/>
      <c r="IIV157" s="441"/>
      <c r="IIW157" s="441"/>
      <c r="IIX157" s="441"/>
      <c r="IIY157" s="441"/>
      <c r="IIZ157" s="441"/>
      <c r="IJA157" s="441"/>
      <c r="IJB157" s="441"/>
      <c r="IJC157" s="441"/>
      <c r="IJD157" s="441"/>
      <c r="IJE157" s="441"/>
      <c r="IJF157" s="441"/>
      <c r="IJG157" s="441"/>
      <c r="IJH157" s="441"/>
      <c r="IJI157" s="441"/>
      <c r="IJJ157" s="441"/>
      <c r="IJK157" s="441"/>
      <c r="IJL157" s="441"/>
      <c r="IJM157" s="441"/>
      <c r="IJN157" s="441"/>
      <c r="IJO157" s="441"/>
      <c r="IJP157" s="441"/>
      <c r="IJQ157" s="441"/>
      <c r="IJR157" s="441"/>
      <c r="IJS157" s="441"/>
      <c r="IJT157" s="441"/>
      <c r="IJU157" s="441"/>
      <c r="IJV157" s="441"/>
      <c r="IJW157" s="441"/>
      <c r="IJX157" s="441"/>
      <c r="IJY157" s="441"/>
      <c r="IJZ157" s="441"/>
      <c r="IKA157" s="441"/>
      <c r="IKB157" s="441"/>
      <c r="IKC157" s="441"/>
      <c r="IKD157" s="441"/>
      <c r="IKE157" s="441"/>
      <c r="IKF157" s="441"/>
      <c r="IKG157" s="441"/>
      <c r="IKH157" s="441"/>
      <c r="IKI157" s="441"/>
      <c r="IKJ157" s="441"/>
      <c r="IKK157" s="441"/>
      <c r="IKL157" s="441"/>
      <c r="IKM157" s="441"/>
      <c r="IKN157" s="441"/>
      <c r="IKO157" s="441"/>
      <c r="IKP157" s="441"/>
      <c r="IKQ157" s="441"/>
      <c r="IKR157" s="441"/>
      <c r="IKS157" s="441"/>
      <c r="IKT157" s="441"/>
      <c r="IKU157" s="441"/>
      <c r="IKV157" s="441"/>
      <c r="IKW157" s="441"/>
      <c r="IKX157" s="441"/>
      <c r="IKY157" s="441"/>
      <c r="IKZ157" s="441"/>
      <c r="ILA157" s="441"/>
      <c r="ILB157" s="441"/>
      <c r="ILC157" s="441"/>
      <c r="ILD157" s="441"/>
      <c r="ILE157" s="441"/>
      <c r="ILF157" s="441"/>
      <c r="ILG157" s="441"/>
      <c r="ILH157" s="441"/>
      <c r="ILI157" s="441"/>
      <c r="ILJ157" s="441"/>
      <c r="ILK157" s="441"/>
      <c r="ILL157" s="441"/>
      <c r="ILM157" s="441"/>
      <c r="ILN157" s="441"/>
      <c r="ILO157" s="441"/>
      <c r="ILP157" s="441"/>
      <c r="ILQ157" s="441"/>
      <c r="ILR157" s="441"/>
      <c r="ILS157" s="441"/>
      <c r="ILT157" s="441"/>
      <c r="ILU157" s="441"/>
      <c r="ILV157" s="441"/>
      <c r="ILW157" s="441"/>
      <c r="ILX157" s="441"/>
      <c r="ILY157" s="441"/>
      <c r="ILZ157" s="441"/>
      <c r="IMA157" s="441"/>
      <c r="IMB157" s="441"/>
      <c r="IMC157" s="441"/>
      <c r="IMD157" s="441"/>
      <c r="IME157" s="441"/>
      <c r="IMF157" s="441"/>
      <c r="IMG157" s="441"/>
      <c r="IMH157" s="441"/>
      <c r="IMI157" s="441"/>
      <c r="IMJ157" s="441"/>
      <c r="IMK157" s="441"/>
      <c r="IML157" s="441"/>
      <c r="IMM157" s="441"/>
      <c r="IMN157" s="441"/>
      <c r="IMO157" s="441"/>
      <c r="IMP157" s="441"/>
      <c r="IMQ157" s="441"/>
      <c r="IMR157" s="441"/>
      <c r="IMS157" s="441"/>
      <c r="IMT157" s="441"/>
      <c r="IMU157" s="441"/>
      <c r="IMV157" s="441"/>
      <c r="IMW157" s="441"/>
      <c r="IMX157" s="441"/>
      <c r="IMY157" s="441"/>
      <c r="IMZ157" s="441"/>
      <c r="INA157" s="441"/>
      <c r="INB157" s="441"/>
      <c r="INC157" s="441"/>
      <c r="IND157" s="441"/>
      <c r="INE157" s="441"/>
      <c r="INF157" s="441"/>
      <c r="ING157" s="441"/>
      <c r="INH157" s="441"/>
      <c r="INI157" s="441"/>
      <c r="INJ157" s="441"/>
      <c r="INK157" s="441"/>
      <c r="INL157" s="441"/>
      <c r="INM157" s="441"/>
      <c r="INN157" s="441"/>
      <c r="INO157" s="441"/>
      <c r="INP157" s="441"/>
      <c r="INQ157" s="441"/>
      <c r="INR157" s="441"/>
      <c r="INS157" s="441"/>
      <c r="INT157" s="441"/>
      <c r="INU157" s="441"/>
      <c r="INV157" s="441"/>
      <c r="INW157" s="441"/>
      <c r="INX157" s="441"/>
      <c r="INY157" s="441"/>
      <c r="INZ157" s="441"/>
      <c r="IOA157" s="441"/>
      <c r="IOB157" s="441"/>
      <c r="IOC157" s="441"/>
      <c r="IOD157" s="441"/>
      <c r="IOE157" s="441"/>
      <c r="IOF157" s="441"/>
      <c r="IOG157" s="441"/>
      <c r="IOH157" s="441"/>
      <c r="IOI157" s="441"/>
      <c r="IOJ157" s="441"/>
      <c r="IOK157" s="441"/>
      <c r="IOL157" s="441"/>
      <c r="IOM157" s="441"/>
      <c r="ION157" s="441"/>
      <c r="IOO157" s="441"/>
      <c r="IOP157" s="441"/>
      <c r="IOQ157" s="441"/>
      <c r="IOR157" s="441"/>
      <c r="IOS157" s="441"/>
      <c r="IOT157" s="441"/>
      <c r="IOU157" s="441"/>
      <c r="IOV157" s="441"/>
      <c r="IOW157" s="441"/>
      <c r="IOX157" s="441"/>
      <c r="IOY157" s="441"/>
      <c r="IOZ157" s="441"/>
      <c r="IPA157" s="441"/>
      <c r="IPB157" s="441"/>
      <c r="IPC157" s="441"/>
      <c r="IPD157" s="441"/>
      <c r="IPE157" s="441"/>
      <c r="IPF157" s="441"/>
      <c r="IPG157" s="441"/>
      <c r="IPH157" s="441"/>
      <c r="IPI157" s="441"/>
      <c r="IPJ157" s="441"/>
      <c r="IPK157" s="441"/>
      <c r="IPL157" s="441"/>
      <c r="IPM157" s="441"/>
      <c r="IPN157" s="441"/>
      <c r="IPO157" s="441"/>
      <c r="IPP157" s="441"/>
      <c r="IPQ157" s="441"/>
      <c r="IPR157" s="441"/>
      <c r="IPS157" s="441"/>
      <c r="IPT157" s="441"/>
      <c r="IPU157" s="441"/>
      <c r="IPV157" s="441"/>
      <c r="IPW157" s="441"/>
      <c r="IPX157" s="441"/>
      <c r="IPY157" s="441"/>
      <c r="IPZ157" s="441"/>
      <c r="IQA157" s="441"/>
      <c r="IQB157" s="441"/>
      <c r="IQC157" s="441"/>
      <c r="IQD157" s="441"/>
      <c r="IQE157" s="441"/>
      <c r="IQF157" s="441"/>
      <c r="IQG157" s="441"/>
      <c r="IQH157" s="441"/>
      <c r="IQI157" s="441"/>
      <c r="IQJ157" s="441"/>
      <c r="IQK157" s="441"/>
      <c r="IQL157" s="441"/>
      <c r="IQM157" s="441"/>
      <c r="IQN157" s="441"/>
      <c r="IQO157" s="441"/>
      <c r="IQP157" s="441"/>
      <c r="IQQ157" s="441"/>
      <c r="IQR157" s="441"/>
      <c r="IQS157" s="441"/>
      <c r="IQT157" s="441"/>
      <c r="IQU157" s="441"/>
      <c r="IQV157" s="441"/>
      <c r="IQW157" s="441"/>
      <c r="IQX157" s="441"/>
      <c r="IQY157" s="441"/>
      <c r="IQZ157" s="441"/>
      <c r="IRA157" s="441"/>
      <c r="IRB157" s="441"/>
      <c r="IRC157" s="441"/>
      <c r="IRD157" s="441"/>
      <c r="IRE157" s="441"/>
      <c r="IRF157" s="441"/>
      <c r="IRG157" s="441"/>
      <c r="IRH157" s="441"/>
      <c r="IRI157" s="441"/>
      <c r="IRJ157" s="441"/>
      <c r="IRK157" s="441"/>
      <c r="IRL157" s="441"/>
      <c r="IRM157" s="441"/>
      <c r="IRN157" s="441"/>
      <c r="IRO157" s="441"/>
      <c r="IRP157" s="441"/>
      <c r="IRQ157" s="441"/>
      <c r="IRR157" s="441"/>
      <c r="IRS157" s="441"/>
      <c r="IRT157" s="441"/>
      <c r="IRU157" s="441"/>
      <c r="IRV157" s="441"/>
      <c r="IRW157" s="441"/>
      <c r="IRX157" s="441"/>
      <c r="IRY157" s="441"/>
      <c r="IRZ157" s="441"/>
      <c r="ISA157" s="441"/>
      <c r="ISB157" s="441"/>
      <c r="ISC157" s="441"/>
      <c r="ISD157" s="441"/>
      <c r="ISE157" s="441"/>
      <c r="ISF157" s="441"/>
      <c r="ISG157" s="441"/>
      <c r="ISH157" s="441"/>
      <c r="ISI157" s="441"/>
      <c r="ISJ157" s="441"/>
      <c r="ISK157" s="441"/>
      <c r="ISL157" s="441"/>
      <c r="ISM157" s="441"/>
      <c r="ISN157" s="441"/>
      <c r="ISO157" s="441"/>
      <c r="ISP157" s="441"/>
      <c r="ISQ157" s="441"/>
      <c r="ISR157" s="441"/>
      <c r="ISS157" s="441"/>
      <c r="IST157" s="441"/>
      <c r="ISU157" s="441"/>
      <c r="ISV157" s="441"/>
      <c r="ISW157" s="441"/>
      <c r="ISX157" s="441"/>
      <c r="ISY157" s="441"/>
      <c r="ISZ157" s="441"/>
      <c r="ITA157" s="441"/>
      <c r="ITB157" s="441"/>
      <c r="ITC157" s="441"/>
      <c r="ITD157" s="441"/>
      <c r="ITE157" s="441"/>
      <c r="ITF157" s="441"/>
      <c r="ITG157" s="441"/>
      <c r="ITH157" s="441"/>
      <c r="ITI157" s="441"/>
      <c r="ITJ157" s="441"/>
      <c r="ITK157" s="441"/>
      <c r="ITL157" s="441"/>
      <c r="ITM157" s="441"/>
      <c r="ITN157" s="441"/>
      <c r="ITO157" s="441"/>
      <c r="ITP157" s="441"/>
      <c r="ITQ157" s="441"/>
      <c r="ITR157" s="441"/>
      <c r="ITS157" s="441"/>
      <c r="ITT157" s="441"/>
      <c r="ITU157" s="441"/>
      <c r="ITV157" s="441"/>
      <c r="ITW157" s="441"/>
      <c r="ITX157" s="441"/>
      <c r="ITY157" s="441"/>
      <c r="ITZ157" s="441"/>
      <c r="IUA157" s="441"/>
      <c r="IUB157" s="441"/>
      <c r="IUC157" s="441"/>
      <c r="IUD157" s="441"/>
      <c r="IUE157" s="441"/>
      <c r="IUF157" s="441"/>
      <c r="IUG157" s="441"/>
      <c r="IUH157" s="441"/>
      <c r="IUI157" s="441"/>
      <c r="IUJ157" s="441"/>
      <c r="IUK157" s="441"/>
      <c r="IUL157" s="441"/>
      <c r="IUM157" s="441"/>
      <c r="IUN157" s="441"/>
      <c r="IUO157" s="441"/>
      <c r="IUP157" s="441"/>
      <c r="IUQ157" s="441"/>
      <c r="IUR157" s="441"/>
      <c r="IUS157" s="441"/>
      <c r="IUT157" s="441"/>
      <c r="IUU157" s="441"/>
      <c r="IUV157" s="441"/>
      <c r="IUW157" s="441"/>
      <c r="IUX157" s="441"/>
      <c r="IUY157" s="441"/>
      <c r="IUZ157" s="441"/>
      <c r="IVA157" s="441"/>
      <c r="IVB157" s="441"/>
      <c r="IVC157" s="441"/>
      <c r="IVD157" s="441"/>
      <c r="IVE157" s="441"/>
      <c r="IVF157" s="441"/>
      <c r="IVG157" s="441"/>
      <c r="IVH157" s="441"/>
      <c r="IVI157" s="441"/>
      <c r="IVJ157" s="441"/>
      <c r="IVK157" s="441"/>
      <c r="IVL157" s="441"/>
      <c r="IVM157" s="441"/>
      <c r="IVN157" s="441"/>
      <c r="IVO157" s="441"/>
      <c r="IVP157" s="441"/>
      <c r="IVQ157" s="441"/>
      <c r="IVR157" s="441"/>
      <c r="IVS157" s="441"/>
      <c r="IVT157" s="441"/>
      <c r="IVU157" s="441"/>
      <c r="IVV157" s="441"/>
      <c r="IVW157" s="441"/>
      <c r="IVX157" s="441"/>
      <c r="IVY157" s="441"/>
      <c r="IVZ157" s="441"/>
      <c r="IWA157" s="441"/>
      <c r="IWB157" s="441"/>
      <c r="IWC157" s="441"/>
      <c r="IWD157" s="441"/>
      <c r="IWE157" s="441"/>
      <c r="IWF157" s="441"/>
      <c r="IWG157" s="441"/>
      <c r="IWH157" s="441"/>
      <c r="IWI157" s="441"/>
      <c r="IWJ157" s="441"/>
      <c r="IWK157" s="441"/>
      <c r="IWL157" s="441"/>
      <c r="IWM157" s="441"/>
      <c r="IWN157" s="441"/>
      <c r="IWO157" s="441"/>
      <c r="IWP157" s="441"/>
      <c r="IWQ157" s="441"/>
      <c r="IWR157" s="441"/>
      <c r="IWS157" s="441"/>
      <c r="IWT157" s="441"/>
      <c r="IWU157" s="441"/>
      <c r="IWV157" s="441"/>
      <c r="IWW157" s="441"/>
      <c r="IWX157" s="441"/>
      <c r="IWY157" s="441"/>
      <c r="IWZ157" s="441"/>
      <c r="IXA157" s="441"/>
      <c r="IXB157" s="441"/>
      <c r="IXC157" s="441"/>
      <c r="IXD157" s="441"/>
      <c r="IXE157" s="441"/>
      <c r="IXF157" s="441"/>
      <c r="IXG157" s="441"/>
      <c r="IXH157" s="441"/>
      <c r="IXI157" s="441"/>
      <c r="IXJ157" s="441"/>
      <c r="IXK157" s="441"/>
      <c r="IXL157" s="441"/>
      <c r="IXM157" s="441"/>
      <c r="IXN157" s="441"/>
      <c r="IXO157" s="441"/>
      <c r="IXP157" s="441"/>
      <c r="IXQ157" s="441"/>
      <c r="IXR157" s="441"/>
      <c r="IXS157" s="441"/>
      <c r="IXT157" s="441"/>
      <c r="IXU157" s="441"/>
      <c r="IXV157" s="441"/>
      <c r="IXW157" s="441"/>
      <c r="IXX157" s="441"/>
      <c r="IXY157" s="441"/>
      <c r="IXZ157" s="441"/>
      <c r="IYA157" s="441"/>
      <c r="IYB157" s="441"/>
      <c r="IYC157" s="441"/>
      <c r="IYD157" s="441"/>
      <c r="IYE157" s="441"/>
      <c r="IYF157" s="441"/>
      <c r="IYG157" s="441"/>
      <c r="IYH157" s="441"/>
      <c r="IYI157" s="441"/>
      <c r="IYJ157" s="441"/>
      <c r="IYK157" s="441"/>
      <c r="IYL157" s="441"/>
      <c r="IYM157" s="441"/>
      <c r="IYN157" s="441"/>
      <c r="IYO157" s="441"/>
      <c r="IYP157" s="441"/>
      <c r="IYQ157" s="441"/>
      <c r="IYR157" s="441"/>
      <c r="IYS157" s="441"/>
      <c r="IYT157" s="441"/>
      <c r="IYU157" s="441"/>
      <c r="IYV157" s="441"/>
      <c r="IYW157" s="441"/>
      <c r="IYX157" s="441"/>
      <c r="IYY157" s="441"/>
      <c r="IYZ157" s="441"/>
      <c r="IZA157" s="441"/>
      <c r="IZB157" s="441"/>
      <c r="IZC157" s="441"/>
      <c r="IZD157" s="441"/>
      <c r="IZE157" s="441"/>
      <c r="IZF157" s="441"/>
      <c r="IZG157" s="441"/>
      <c r="IZH157" s="441"/>
      <c r="IZI157" s="441"/>
      <c r="IZJ157" s="441"/>
      <c r="IZK157" s="441"/>
      <c r="IZL157" s="441"/>
      <c r="IZM157" s="441"/>
      <c r="IZN157" s="441"/>
      <c r="IZO157" s="441"/>
      <c r="IZP157" s="441"/>
      <c r="IZQ157" s="441"/>
      <c r="IZR157" s="441"/>
      <c r="IZS157" s="441"/>
      <c r="IZT157" s="441"/>
      <c r="IZU157" s="441"/>
      <c r="IZV157" s="441"/>
      <c r="IZW157" s="441"/>
      <c r="IZX157" s="441"/>
      <c r="IZY157" s="441"/>
      <c r="IZZ157" s="441"/>
      <c r="JAA157" s="441"/>
      <c r="JAB157" s="441"/>
      <c r="JAC157" s="441"/>
      <c r="JAD157" s="441"/>
      <c r="JAE157" s="441"/>
      <c r="JAF157" s="441"/>
      <c r="JAG157" s="441"/>
      <c r="JAH157" s="441"/>
      <c r="JAI157" s="441"/>
      <c r="JAJ157" s="441"/>
      <c r="JAK157" s="441"/>
      <c r="JAL157" s="441"/>
      <c r="JAM157" s="441"/>
      <c r="JAN157" s="441"/>
      <c r="JAO157" s="441"/>
      <c r="JAP157" s="441"/>
      <c r="JAQ157" s="441"/>
      <c r="JAR157" s="441"/>
      <c r="JAS157" s="441"/>
      <c r="JAT157" s="441"/>
      <c r="JAU157" s="441"/>
      <c r="JAV157" s="441"/>
      <c r="JAW157" s="441"/>
      <c r="JAX157" s="441"/>
      <c r="JAY157" s="441"/>
      <c r="JAZ157" s="441"/>
      <c r="JBA157" s="441"/>
      <c r="JBB157" s="441"/>
      <c r="JBC157" s="441"/>
      <c r="JBD157" s="441"/>
      <c r="JBE157" s="441"/>
      <c r="JBF157" s="441"/>
      <c r="JBG157" s="441"/>
      <c r="JBH157" s="441"/>
      <c r="JBI157" s="441"/>
      <c r="JBJ157" s="441"/>
      <c r="JBK157" s="441"/>
      <c r="JBL157" s="441"/>
      <c r="JBM157" s="441"/>
      <c r="JBN157" s="441"/>
      <c r="JBO157" s="441"/>
      <c r="JBP157" s="441"/>
      <c r="JBQ157" s="441"/>
      <c r="JBR157" s="441"/>
      <c r="JBS157" s="441"/>
      <c r="JBT157" s="441"/>
      <c r="JBU157" s="441"/>
      <c r="JBV157" s="441"/>
      <c r="JBW157" s="441"/>
      <c r="JBX157" s="441"/>
      <c r="JBY157" s="441"/>
      <c r="JBZ157" s="441"/>
      <c r="JCA157" s="441"/>
      <c r="JCB157" s="441"/>
      <c r="JCC157" s="441"/>
      <c r="JCD157" s="441"/>
      <c r="JCE157" s="441"/>
      <c r="JCF157" s="441"/>
      <c r="JCG157" s="441"/>
      <c r="JCH157" s="441"/>
      <c r="JCI157" s="441"/>
      <c r="JCJ157" s="441"/>
      <c r="JCK157" s="441"/>
      <c r="JCL157" s="441"/>
      <c r="JCM157" s="441"/>
      <c r="JCN157" s="441"/>
      <c r="JCO157" s="441"/>
      <c r="JCP157" s="441"/>
      <c r="JCQ157" s="441"/>
      <c r="JCR157" s="441"/>
      <c r="JCS157" s="441"/>
      <c r="JCT157" s="441"/>
      <c r="JCU157" s="441"/>
      <c r="JCV157" s="441"/>
      <c r="JCW157" s="441"/>
      <c r="JCX157" s="441"/>
      <c r="JCY157" s="441"/>
      <c r="JCZ157" s="441"/>
      <c r="JDA157" s="441"/>
      <c r="JDB157" s="441"/>
      <c r="JDC157" s="441"/>
      <c r="JDD157" s="441"/>
      <c r="JDE157" s="441"/>
      <c r="JDF157" s="441"/>
      <c r="JDG157" s="441"/>
      <c r="JDH157" s="441"/>
      <c r="JDI157" s="441"/>
      <c r="JDJ157" s="441"/>
      <c r="JDK157" s="441"/>
      <c r="JDL157" s="441"/>
      <c r="JDM157" s="441"/>
      <c r="JDN157" s="441"/>
      <c r="JDO157" s="441"/>
      <c r="JDP157" s="441"/>
      <c r="JDQ157" s="441"/>
      <c r="JDR157" s="441"/>
      <c r="JDS157" s="441"/>
      <c r="JDT157" s="441"/>
      <c r="JDU157" s="441"/>
      <c r="JDV157" s="441"/>
      <c r="JDW157" s="441"/>
      <c r="JDX157" s="441"/>
      <c r="JDY157" s="441"/>
      <c r="JDZ157" s="441"/>
      <c r="JEA157" s="441"/>
      <c r="JEB157" s="441"/>
      <c r="JEC157" s="441"/>
      <c r="JED157" s="441"/>
      <c r="JEE157" s="441"/>
      <c r="JEF157" s="441"/>
      <c r="JEG157" s="441"/>
      <c r="JEH157" s="441"/>
      <c r="JEI157" s="441"/>
      <c r="JEJ157" s="441"/>
      <c r="JEK157" s="441"/>
      <c r="JEL157" s="441"/>
      <c r="JEM157" s="441"/>
      <c r="JEN157" s="441"/>
      <c r="JEO157" s="441"/>
      <c r="JEP157" s="441"/>
      <c r="JEQ157" s="441"/>
      <c r="JER157" s="441"/>
      <c r="JES157" s="441"/>
      <c r="JET157" s="441"/>
      <c r="JEU157" s="441"/>
      <c r="JEV157" s="441"/>
      <c r="JEW157" s="441"/>
      <c r="JEX157" s="441"/>
      <c r="JEY157" s="441"/>
      <c r="JEZ157" s="441"/>
      <c r="JFA157" s="441"/>
      <c r="JFB157" s="441"/>
      <c r="JFC157" s="441"/>
      <c r="JFD157" s="441"/>
      <c r="JFE157" s="441"/>
      <c r="JFF157" s="441"/>
      <c r="JFG157" s="441"/>
      <c r="JFH157" s="441"/>
      <c r="JFI157" s="441"/>
      <c r="JFJ157" s="441"/>
      <c r="JFK157" s="441"/>
      <c r="JFL157" s="441"/>
      <c r="JFM157" s="441"/>
      <c r="JFN157" s="441"/>
      <c r="JFO157" s="441"/>
      <c r="JFP157" s="441"/>
      <c r="JFQ157" s="441"/>
      <c r="JFR157" s="441"/>
      <c r="JFS157" s="441"/>
      <c r="JFT157" s="441"/>
      <c r="JFU157" s="441"/>
      <c r="JFV157" s="441"/>
      <c r="JFW157" s="441"/>
      <c r="JFX157" s="441"/>
      <c r="JFY157" s="441"/>
      <c r="JFZ157" s="441"/>
      <c r="JGA157" s="441"/>
      <c r="JGB157" s="441"/>
      <c r="JGC157" s="441"/>
      <c r="JGD157" s="441"/>
      <c r="JGE157" s="441"/>
      <c r="JGF157" s="441"/>
      <c r="JGG157" s="441"/>
      <c r="JGH157" s="441"/>
      <c r="JGI157" s="441"/>
      <c r="JGJ157" s="441"/>
      <c r="JGK157" s="441"/>
      <c r="JGL157" s="441"/>
      <c r="JGM157" s="441"/>
      <c r="JGN157" s="441"/>
      <c r="JGO157" s="441"/>
      <c r="JGP157" s="441"/>
      <c r="JGQ157" s="441"/>
      <c r="JGR157" s="441"/>
      <c r="JGS157" s="441"/>
      <c r="JGT157" s="441"/>
      <c r="JGU157" s="441"/>
      <c r="JGV157" s="441"/>
      <c r="JGW157" s="441"/>
      <c r="JGX157" s="441"/>
      <c r="JGY157" s="441"/>
      <c r="JGZ157" s="441"/>
      <c r="JHA157" s="441"/>
      <c r="JHB157" s="441"/>
      <c r="JHC157" s="441"/>
      <c r="JHD157" s="441"/>
      <c r="JHE157" s="441"/>
      <c r="JHF157" s="441"/>
      <c r="JHG157" s="441"/>
      <c r="JHH157" s="441"/>
      <c r="JHI157" s="441"/>
      <c r="JHJ157" s="441"/>
      <c r="JHK157" s="441"/>
      <c r="JHL157" s="441"/>
      <c r="JHM157" s="441"/>
      <c r="JHN157" s="441"/>
      <c r="JHO157" s="441"/>
      <c r="JHP157" s="441"/>
      <c r="JHQ157" s="441"/>
      <c r="JHR157" s="441"/>
      <c r="JHS157" s="441"/>
      <c r="JHT157" s="441"/>
      <c r="JHU157" s="441"/>
      <c r="JHV157" s="441"/>
      <c r="JHW157" s="441"/>
      <c r="JHX157" s="441"/>
      <c r="JHY157" s="441"/>
      <c r="JHZ157" s="441"/>
      <c r="JIA157" s="441"/>
      <c r="JIB157" s="441"/>
      <c r="JIC157" s="441"/>
      <c r="JID157" s="441"/>
      <c r="JIE157" s="441"/>
      <c r="JIF157" s="441"/>
      <c r="JIG157" s="441"/>
      <c r="JIH157" s="441"/>
      <c r="JII157" s="441"/>
      <c r="JIJ157" s="441"/>
      <c r="JIK157" s="441"/>
      <c r="JIL157" s="441"/>
      <c r="JIM157" s="441"/>
      <c r="JIN157" s="441"/>
      <c r="JIO157" s="441"/>
      <c r="JIP157" s="441"/>
      <c r="JIQ157" s="441"/>
      <c r="JIR157" s="441"/>
      <c r="JIS157" s="441"/>
      <c r="JIT157" s="441"/>
      <c r="JIU157" s="441"/>
      <c r="JIV157" s="441"/>
      <c r="JIW157" s="441"/>
      <c r="JIX157" s="441"/>
      <c r="JIY157" s="441"/>
      <c r="JIZ157" s="441"/>
      <c r="JJA157" s="441"/>
      <c r="JJB157" s="441"/>
      <c r="JJC157" s="441"/>
      <c r="JJD157" s="441"/>
      <c r="JJE157" s="441"/>
      <c r="JJF157" s="441"/>
      <c r="JJG157" s="441"/>
      <c r="JJH157" s="441"/>
      <c r="JJI157" s="441"/>
      <c r="JJJ157" s="441"/>
      <c r="JJK157" s="441"/>
      <c r="JJL157" s="441"/>
      <c r="JJM157" s="441"/>
      <c r="JJN157" s="441"/>
      <c r="JJO157" s="441"/>
      <c r="JJP157" s="441"/>
      <c r="JJQ157" s="441"/>
      <c r="JJR157" s="441"/>
      <c r="JJS157" s="441"/>
      <c r="JJT157" s="441"/>
      <c r="JJU157" s="441"/>
      <c r="JJV157" s="441"/>
      <c r="JJW157" s="441"/>
      <c r="JJX157" s="441"/>
      <c r="JJY157" s="441"/>
      <c r="JJZ157" s="441"/>
      <c r="JKA157" s="441"/>
      <c r="JKB157" s="441"/>
      <c r="JKC157" s="441"/>
      <c r="JKD157" s="441"/>
      <c r="JKE157" s="441"/>
      <c r="JKF157" s="441"/>
      <c r="JKG157" s="441"/>
      <c r="JKH157" s="441"/>
      <c r="JKI157" s="441"/>
      <c r="JKJ157" s="441"/>
      <c r="JKK157" s="441"/>
      <c r="JKL157" s="441"/>
      <c r="JKM157" s="441"/>
      <c r="JKN157" s="441"/>
      <c r="JKO157" s="441"/>
      <c r="JKP157" s="441"/>
      <c r="JKQ157" s="441"/>
      <c r="JKR157" s="441"/>
      <c r="JKS157" s="441"/>
      <c r="JKT157" s="441"/>
      <c r="JKU157" s="441"/>
      <c r="JKV157" s="441"/>
      <c r="JKW157" s="441"/>
      <c r="JKX157" s="441"/>
      <c r="JKY157" s="441"/>
      <c r="JKZ157" s="441"/>
      <c r="JLA157" s="441"/>
      <c r="JLB157" s="441"/>
      <c r="JLC157" s="441"/>
      <c r="JLD157" s="441"/>
      <c r="JLE157" s="441"/>
      <c r="JLF157" s="441"/>
      <c r="JLG157" s="441"/>
      <c r="JLH157" s="441"/>
      <c r="JLI157" s="441"/>
      <c r="JLJ157" s="441"/>
      <c r="JLK157" s="441"/>
      <c r="JLL157" s="441"/>
      <c r="JLM157" s="441"/>
      <c r="JLN157" s="441"/>
      <c r="JLO157" s="441"/>
      <c r="JLP157" s="441"/>
      <c r="JLQ157" s="441"/>
      <c r="JLR157" s="441"/>
      <c r="JLS157" s="441"/>
      <c r="JLT157" s="441"/>
      <c r="JLU157" s="441"/>
      <c r="JLV157" s="441"/>
      <c r="JLW157" s="441"/>
      <c r="JLX157" s="441"/>
      <c r="JLY157" s="441"/>
      <c r="JLZ157" s="441"/>
      <c r="JMA157" s="441"/>
      <c r="JMB157" s="441"/>
      <c r="JMC157" s="441"/>
      <c r="JMD157" s="441"/>
      <c r="JME157" s="441"/>
      <c r="JMF157" s="441"/>
      <c r="JMG157" s="441"/>
      <c r="JMH157" s="441"/>
      <c r="JMI157" s="441"/>
      <c r="JMJ157" s="441"/>
      <c r="JMK157" s="441"/>
      <c r="JML157" s="441"/>
      <c r="JMM157" s="441"/>
      <c r="JMN157" s="441"/>
      <c r="JMO157" s="441"/>
      <c r="JMP157" s="441"/>
      <c r="JMQ157" s="441"/>
      <c r="JMR157" s="441"/>
      <c r="JMS157" s="441"/>
      <c r="JMT157" s="441"/>
      <c r="JMU157" s="441"/>
      <c r="JMV157" s="441"/>
      <c r="JMW157" s="441"/>
      <c r="JMX157" s="441"/>
      <c r="JMY157" s="441"/>
      <c r="JMZ157" s="441"/>
      <c r="JNA157" s="441"/>
      <c r="JNB157" s="441"/>
      <c r="JNC157" s="441"/>
      <c r="JND157" s="441"/>
      <c r="JNE157" s="441"/>
      <c r="JNF157" s="441"/>
      <c r="JNG157" s="441"/>
      <c r="JNH157" s="441"/>
      <c r="JNI157" s="441"/>
      <c r="JNJ157" s="441"/>
      <c r="JNK157" s="441"/>
      <c r="JNL157" s="441"/>
      <c r="JNM157" s="441"/>
      <c r="JNN157" s="441"/>
      <c r="JNO157" s="441"/>
      <c r="JNP157" s="441"/>
      <c r="JNQ157" s="441"/>
      <c r="JNR157" s="441"/>
      <c r="JNS157" s="441"/>
      <c r="JNT157" s="441"/>
      <c r="JNU157" s="441"/>
      <c r="JNV157" s="441"/>
      <c r="JNW157" s="441"/>
      <c r="JNX157" s="441"/>
      <c r="JNY157" s="441"/>
      <c r="JNZ157" s="441"/>
      <c r="JOA157" s="441"/>
      <c r="JOB157" s="441"/>
      <c r="JOC157" s="441"/>
      <c r="JOD157" s="441"/>
      <c r="JOE157" s="441"/>
      <c r="JOF157" s="441"/>
      <c r="JOG157" s="441"/>
      <c r="JOH157" s="441"/>
      <c r="JOI157" s="441"/>
      <c r="JOJ157" s="441"/>
      <c r="JOK157" s="441"/>
      <c r="JOL157" s="441"/>
      <c r="JOM157" s="441"/>
      <c r="JON157" s="441"/>
      <c r="JOO157" s="441"/>
      <c r="JOP157" s="441"/>
      <c r="JOQ157" s="441"/>
      <c r="JOR157" s="441"/>
      <c r="JOS157" s="441"/>
      <c r="JOT157" s="441"/>
      <c r="JOU157" s="441"/>
      <c r="JOV157" s="441"/>
      <c r="JOW157" s="441"/>
      <c r="JOX157" s="441"/>
      <c r="JOY157" s="441"/>
      <c r="JOZ157" s="441"/>
      <c r="JPA157" s="441"/>
      <c r="JPB157" s="441"/>
      <c r="JPC157" s="441"/>
      <c r="JPD157" s="441"/>
      <c r="JPE157" s="441"/>
      <c r="JPF157" s="441"/>
      <c r="JPG157" s="441"/>
      <c r="JPH157" s="441"/>
      <c r="JPI157" s="441"/>
      <c r="JPJ157" s="441"/>
      <c r="JPK157" s="441"/>
      <c r="JPL157" s="441"/>
      <c r="JPM157" s="441"/>
      <c r="JPN157" s="441"/>
      <c r="JPO157" s="441"/>
      <c r="JPP157" s="441"/>
      <c r="JPQ157" s="441"/>
      <c r="JPR157" s="441"/>
      <c r="JPS157" s="441"/>
      <c r="JPT157" s="441"/>
      <c r="JPU157" s="441"/>
      <c r="JPV157" s="441"/>
      <c r="JPW157" s="441"/>
      <c r="JPX157" s="441"/>
      <c r="JPY157" s="441"/>
      <c r="JPZ157" s="441"/>
      <c r="JQA157" s="441"/>
      <c r="JQB157" s="441"/>
      <c r="JQC157" s="441"/>
      <c r="JQD157" s="441"/>
      <c r="JQE157" s="441"/>
      <c r="JQF157" s="441"/>
      <c r="JQG157" s="441"/>
      <c r="JQH157" s="441"/>
      <c r="JQI157" s="441"/>
      <c r="JQJ157" s="441"/>
      <c r="JQK157" s="441"/>
      <c r="JQL157" s="441"/>
      <c r="JQM157" s="441"/>
      <c r="JQN157" s="441"/>
      <c r="JQO157" s="441"/>
      <c r="JQP157" s="441"/>
      <c r="JQQ157" s="441"/>
      <c r="JQR157" s="441"/>
      <c r="JQS157" s="441"/>
      <c r="JQT157" s="441"/>
      <c r="JQU157" s="441"/>
      <c r="JQV157" s="441"/>
      <c r="JQW157" s="441"/>
      <c r="JQX157" s="441"/>
      <c r="JQY157" s="441"/>
      <c r="JQZ157" s="441"/>
      <c r="JRA157" s="441"/>
      <c r="JRB157" s="441"/>
      <c r="JRC157" s="441"/>
      <c r="JRD157" s="441"/>
      <c r="JRE157" s="441"/>
      <c r="JRF157" s="441"/>
      <c r="JRG157" s="441"/>
      <c r="JRH157" s="441"/>
      <c r="JRI157" s="441"/>
      <c r="JRJ157" s="441"/>
      <c r="JRK157" s="441"/>
      <c r="JRL157" s="441"/>
      <c r="JRM157" s="441"/>
      <c r="JRN157" s="441"/>
      <c r="JRO157" s="441"/>
      <c r="JRP157" s="441"/>
      <c r="JRQ157" s="441"/>
      <c r="JRR157" s="441"/>
      <c r="JRS157" s="441"/>
      <c r="JRT157" s="441"/>
      <c r="JRU157" s="441"/>
      <c r="JRV157" s="441"/>
      <c r="JRW157" s="441"/>
      <c r="JRX157" s="441"/>
      <c r="JRY157" s="441"/>
      <c r="JRZ157" s="441"/>
      <c r="JSA157" s="441"/>
      <c r="JSB157" s="441"/>
      <c r="JSC157" s="441"/>
      <c r="JSD157" s="441"/>
      <c r="JSE157" s="441"/>
      <c r="JSF157" s="441"/>
      <c r="JSG157" s="441"/>
      <c r="JSH157" s="441"/>
      <c r="JSI157" s="441"/>
      <c r="JSJ157" s="441"/>
      <c r="JSK157" s="441"/>
      <c r="JSL157" s="441"/>
      <c r="JSM157" s="441"/>
      <c r="JSN157" s="441"/>
      <c r="JSO157" s="441"/>
      <c r="JSP157" s="441"/>
      <c r="JSQ157" s="441"/>
      <c r="JSR157" s="441"/>
      <c r="JSS157" s="441"/>
      <c r="JST157" s="441"/>
      <c r="JSU157" s="441"/>
      <c r="JSV157" s="441"/>
      <c r="JSW157" s="441"/>
      <c r="JSX157" s="441"/>
      <c r="JSY157" s="441"/>
      <c r="JSZ157" s="441"/>
      <c r="JTA157" s="441"/>
      <c r="JTB157" s="441"/>
      <c r="JTC157" s="441"/>
      <c r="JTD157" s="441"/>
      <c r="JTE157" s="441"/>
      <c r="JTF157" s="441"/>
      <c r="JTG157" s="441"/>
      <c r="JTH157" s="441"/>
      <c r="JTI157" s="441"/>
      <c r="JTJ157" s="441"/>
      <c r="JTK157" s="441"/>
      <c r="JTL157" s="441"/>
      <c r="JTM157" s="441"/>
      <c r="JTN157" s="441"/>
      <c r="JTO157" s="441"/>
      <c r="JTP157" s="441"/>
      <c r="JTQ157" s="441"/>
      <c r="JTR157" s="441"/>
      <c r="JTS157" s="441"/>
      <c r="JTT157" s="441"/>
      <c r="JTU157" s="441"/>
      <c r="JTV157" s="441"/>
      <c r="JTW157" s="441"/>
      <c r="JTX157" s="441"/>
      <c r="JTY157" s="441"/>
      <c r="JTZ157" s="441"/>
      <c r="JUA157" s="441"/>
      <c r="JUB157" s="441"/>
      <c r="JUC157" s="441"/>
      <c r="JUD157" s="441"/>
      <c r="JUE157" s="441"/>
      <c r="JUF157" s="441"/>
      <c r="JUG157" s="441"/>
      <c r="JUH157" s="441"/>
      <c r="JUI157" s="441"/>
      <c r="JUJ157" s="441"/>
      <c r="JUK157" s="441"/>
      <c r="JUL157" s="441"/>
      <c r="JUM157" s="441"/>
      <c r="JUN157" s="441"/>
      <c r="JUO157" s="441"/>
      <c r="JUP157" s="441"/>
      <c r="JUQ157" s="441"/>
      <c r="JUR157" s="441"/>
      <c r="JUS157" s="441"/>
      <c r="JUT157" s="441"/>
      <c r="JUU157" s="441"/>
      <c r="JUV157" s="441"/>
      <c r="JUW157" s="441"/>
      <c r="JUX157" s="441"/>
      <c r="JUY157" s="441"/>
      <c r="JUZ157" s="441"/>
      <c r="JVA157" s="441"/>
      <c r="JVB157" s="441"/>
      <c r="JVC157" s="441"/>
      <c r="JVD157" s="441"/>
      <c r="JVE157" s="441"/>
      <c r="JVF157" s="441"/>
      <c r="JVG157" s="441"/>
      <c r="JVH157" s="441"/>
      <c r="JVI157" s="441"/>
      <c r="JVJ157" s="441"/>
      <c r="JVK157" s="441"/>
      <c r="JVL157" s="441"/>
      <c r="JVM157" s="441"/>
      <c r="JVN157" s="441"/>
      <c r="JVO157" s="441"/>
      <c r="JVP157" s="441"/>
      <c r="JVQ157" s="441"/>
      <c r="JVR157" s="441"/>
      <c r="JVS157" s="441"/>
      <c r="JVT157" s="441"/>
      <c r="JVU157" s="441"/>
      <c r="JVV157" s="441"/>
      <c r="JVW157" s="441"/>
      <c r="JVX157" s="441"/>
      <c r="JVY157" s="441"/>
      <c r="JVZ157" s="441"/>
      <c r="JWA157" s="441"/>
      <c r="JWB157" s="441"/>
      <c r="JWC157" s="441"/>
      <c r="JWD157" s="441"/>
      <c r="JWE157" s="441"/>
      <c r="JWF157" s="441"/>
      <c r="JWG157" s="441"/>
      <c r="JWH157" s="441"/>
      <c r="JWI157" s="441"/>
      <c r="JWJ157" s="441"/>
      <c r="JWK157" s="441"/>
      <c r="JWL157" s="441"/>
      <c r="JWM157" s="441"/>
      <c r="JWN157" s="441"/>
      <c r="JWO157" s="441"/>
      <c r="JWP157" s="441"/>
      <c r="JWQ157" s="441"/>
      <c r="JWR157" s="441"/>
      <c r="JWS157" s="441"/>
      <c r="JWT157" s="441"/>
      <c r="JWU157" s="441"/>
      <c r="JWV157" s="441"/>
      <c r="JWW157" s="441"/>
      <c r="JWX157" s="441"/>
      <c r="JWY157" s="441"/>
      <c r="JWZ157" s="441"/>
      <c r="JXA157" s="441"/>
      <c r="JXB157" s="441"/>
      <c r="JXC157" s="441"/>
      <c r="JXD157" s="441"/>
      <c r="JXE157" s="441"/>
      <c r="JXF157" s="441"/>
      <c r="JXG157" s="441"/>
      <c r="JXH157" s="441"/>
      <c r="JXI157" s="441"/>
      <c r="JXJ157" s="441"/>
      <c r="JXK157" s="441"/>
      <c r="JXL157" s="441"/>
      <c r="JXM157" s="441"/>
      <c r="JXN157" s="441"/>
      <c r="JXO157" s="441"/>
      <c r="JXP157" s="441"/>
      <c r="JXQ157" s="441"/>
      <c r="JXR157" s="441"/>
      <c r="JXS157" s="441"/>
      <c r="JXT157" s="441"/>
      <c r="JXU157" s="441"/>
      <c r="JXV157" s="441"/>
      <c r="JXW157" s="441"/>
      <c r="JXX157" s="441"/>
      <c r="JXY157" s="441"/>
      <c r="JXZ157" s="441"/>
      <c r="JYA157" s="441"/>
      <c r="JYB157" s="441"/>
      <c r="JYC157" s="441"/>
      <c r="JYD157" s="441"/>
      <c r="JYE157" s="441"/>
      <c r="JYF157" s="441"/>
      <c r="JYG157" s="441"/>
      <c r="JYH157" s="441"/>
      <c r="JYI157" s="441"/>
      <c r="JYJ157" s="441"/>
      <c r="JYK157" s="441"/>
      <c r="JYL157" s="441"/>
      <c r="JYM157" s="441"/>
      <c r="JYN157" s="441"/>
      <c r="JYO157" s="441"/>
      <c r="JYP157" s="441"/>
      <c r="JYQ157" s="441"/>
      <c r="JYR157" s="441"/>
      <c r="JYS157" s="441"/>
      <c r="JYT157" s="441"/>
      <c r="JYU157" s="441"/>
      <c r="JYV157" s="441"/>
      <c r="JYW157" s="441"/>
      <c r="JYX157" s="441"/>
      <c r="JYY157" s="441"/>
      <c r="JYZ157" s="441"/>
      <c r="JZA157" s="441"/>
      <c r="JZB157" s="441"/>
      <c r="JZC157" s="441"/>
      <c r="JZD157" s="441"/>
      <c r="JZE157" s="441"/>
      <c r="JZF157" s="441"/>
      <c r="JZG157" s="441"/>
      <c r="JZH157" s="441"/>
      <c r="JZI157" s="441"/>
      <c r="JZJ157" s="441"/>
      <c r="JZK157" s="441"/>
      <c r="JZL157" s="441"/>
      <c r="JZM157" s="441"/>
      <c r="JZN157" s="441"/>
      <c r="JZO157" s="441"/>
      <c r="JZP157" s="441"/>
      <c r="JZQ157" s="441"/>
      <c r="JZR157" s="441"/>
      <c r="JZS157" s="441"/>
      <c r="JZT157" s="441"/>
      <c r="JZU157" s="441"/>
      <c r="JZV157" s="441"/>
      <c r="JZW157" s="441"/>
      <c r="JZX157" s="441"/>
      <c r="JZY157" s="441"/>
      <c r="JZZ157" s="441"/>
      <c r="KAA157" s="441"/>
      <c r="KAB157" s="441"/>
      <c r="KAC157" s="441"/>
      <c r="KAD157" s="441"/>
      <c r="KAE157" s="441"/>
      <c r="KAF157" s="441"/>
      <c r="KAG157" s="441"/>
      <c r="KAH157" s="441"/>
      <c r="KAI157" s="441"/>
      <c r="KAJ157" s="441"/>
      <c r="KAK157" s="441"/>
      <c r="KAL157" s="441"/>
      <c r="KAM157" s="441"/>
      <c r="KAN157" s="441"/>
      <c r="KAO157" s="441"/>
      <c r="KAP157" s="441"/>
      <c r="KAQ157" s="441"/>
      <c r="KAR157" s="441"/>
      <c r="KAS157" s="441"/>
      <c r="KAT157" s="441"/>
      <c r="KAU157" s="441"/>
      <c r="KAV157" s="441"/>
      <c r="KAW157" s="441"/>
      <c r="KAX157" s="441"/>
      <c r="KAY157" s="441"/>
      <c r="KAZ157" s="441"/>
      <c r="KBA157" s="441"/>
      <c r="KBB157" s="441"/>
      <c r="KBC157" s="441"/>
      <c r="KBD157" s="441"/>
      <c r="KBE157" s="441"/>
      <c r="KBF157" s="441"/>
      <c r="KBG157" s="441"/>
      <c r="KBH157" s="441"/>
      <c r="KBI157" s="441"/>
      <c r="KBJ157" s="441"/>
      <c r="KBK157" s="441"/>
      <c r="KBL157" s="441"/>
      <c r="KBM157" s="441"/>
      <c r="KBN157" s="441"/>
      <c r="KBO157" s="441"/>
      <c r="KBP157" s="441"/>
      <c r="KBQ157" s="441"/>
      <c r="KBR157" s="441"/>
      <c r="KBS157" s="441"/>
      <c r="KBT157" s="441"/>
      <c r="KBU157" s="441"/>
      <c r="KBV157" s="441"/>
      <c r="KBW157" s="441"/>
      <c r="KBX157" s="441"/>
      <c r="KBY157" s="441"/>
      <c r="KBZ157" s="441"/>
      <c r="KCA157" s="441"/>
      <c r="KCB157" s="441"/>
      <c r="KCC157" s="441"/>
      <c r="KCD157" s="441"/>
      <c r="KCE157" s="441"/>
      <c r="KCF157" s="441"/>
      <c r="KCG157" s="441"/>
      <c r="KCH157" s="441"/>
      <c r="KCI157" s="441"/>
      <c r="KCJ157" s="441"/>
      <c r="KCK157" s="441"/>
      <c r="KCL157" s="441"/>
      <c r="KCM157" s="441"/>
      <c r="KCN157" s="441"/>
      <c r="KCO157" s="441"/>
      <c r="KCP157" s="441"/>
      <c r="KCQ157" s="441"/>
      <c r="KCR157" s="441"/>
      <c r="KCS157" s="441"/>
      <c r="KCT157" s="441"/>
      <c r="KCU157" s="441"/>
      <c r="KCV157" s="441"/>
      <c r="KCW157" s="441"/>
      <c r="KCX157" s="441"/>
      <c r="KCY157" s="441"/>
      <c r="KCZ157" s="441"/>
      <c r="KDA157" s="441"/>
      <c r="KDB157" s="441"/>
      <c r="KDC157" s="441"/>
      <c r="KDD157" s="441"/>
      <c r="KDE157" s="441"/>
      <c r="KDF157" s="441"/>
      <c r="KDG157" s="441"/>
      <c r="KDH157" s="441"/>
      <c r="KDI157" s="441"/>
      <c r="KDJ157" s="441"/>
      <c r="KDK157" s="441"/>
      <c r="KDL157" s="441"/>
      <c r="KDM157" s="441"/>
      <c r="KDN157" s="441"/>
      <c r="KDO157" s="441"/>
      <c r="KDP157" s="441"/>
      <c r="KDQ157" s="441"/>
      <c r="KDR157" s="441"/>
      <c r="KDS157" s="441"/>
      <c r="KDT157" s="441"/>
      <c r="KDU157" s="441"/>
      <c r="KDV157" s="441"/>
      <c r="KDW157" s="441"/>
      <c r="KDX157" s="441"/>
      <c r="KDY157" s="441"/>
      <c r="KDZ157" s="441"/>
      <c r="KEA157" s="441"/>
      <c r="KEB157" s="441"/>
      <c r="KEC157" s="441"/>
      <c r="KED157" s="441"/>
      <c r="KEE157" s="441"/>
      <c r="KEF157" s="441"/>
      <c r="KEG157" s="441"/>
      <c r="KEH157" s="441"/>
      <c r="KEI157" s="441"/>
      <c r="KEJ157" s="441"/>
      <c r="KEK157" s="441"/>
      <c r="KEL157" s="441"/>
      <c r="KEM157" s="441"/>
      <c r="KEN157" s="441"/>
      <c r="KEO157" s="441"/>
      <c r="KEP157" s="441"/>
      <c r="KEQ157" s="441"/>
      <c r="KER157" s="441"/>
      <c r="KES157" s="441"/>
      <c r="KET157" s="441"/>
      <c r="KEU157" s="441"/>
      <c r="KEV157" s="441"/>
      <c r="KEW157" s="441"/>
      <c r="KEX157" s="441"/>
      <c r="KEY157" s="441"/>
      <c r="KEZ157" s="441"/>
      <c r="KFA157" s="441"/>
      <c r="KFB157" s="441"/>
      <c r="KFC157" s="441"/>
      <c r="KFD157" s="441"/>
      <c r="KFE157" s="441"/>
      <c r="KFF157" s="441"/>
      <c r="KFG157" s="441"/>
      <c r="KFH157" s="441"/>
      <c r="KFI157" s="441"/>
      <c r="KFJ157" s="441"/>
      <c r="KFK157" s="441"/>
      <c r="KFL157" s="441"/>
      <c r="KFM157" s="441"/>
      <c r="KFN157" s="441"/>
      <c r="KFO157" s="441"/>
      <c r="KFP157" s="441"/>
      <c r="KFQ157" s="441"/>
      <c r="KFR157" s="441"/>
      <c r="KFS157" s="441"/>
      <c r="KFT157" s="441"/>
      <c r="KFU157" s="441"/>
      <c r="KFV157" s="441"/>
      <c r="KFW157" s="441"/>
      <c r="KFX157" s="441"/>
      <c r="KFY157" s="441"/>
      <c r="KFZ157" s="441"/>
      <c r="KGA157" s="441"/>
      <c r="KGB157" s="441"/>
      <c r="KGC157" s="441"/>
      <c r="KGD157" s="441"/>
      <c r="KGE157" s="441"/>
      <c r="KGF157" s="441"/>
      <c r="KGG157" s="441"/>
      <c r="KGH157" s="441"/>
      <c r="KGI157" s="441"/>
      <c r="KGJ157" s="441"/>
      <c r="KGK157" s="441"/>
      <c r="KGL157" s="441"/>
      <c r="KGM157" s="441"/>
      <c r="KGN157" s="441"/>
      <c r="KGO157" s="441"/>
      <c r="KGP157" s="441"/>
      <c r="KGQ157" s="441"/>
      <c r="KGR157" s="441"/>
      <c r="KGS157" s="441"/>
      <c r="KGT157" s="441"/>
      <c r="KGU157" s="441"/>
      <c r="KGV157" s="441"/>
      <c r="KGW157" s="441"/>
      <c r="KGX157" s="441"/>
      <c r="KGY157" s="441"/>
      <c r="KGZ157" s="441"/>
      <c r="KHA157" s="441"/>
      <c r="KHB157" s="441"/>
      <c r="KHC157" s="441"/>
      <c r="KHD157" s="441"/>
      <c r="KHE157" s="441"/>
      <c r="KHF157" s="441"/>
      <c r="KHG157" s="441"/>
      <c r="KHH157" s="441"/>
      <c r="KHI157" s="441"/>
      <c r="KHJ157" s="441"/>
      <c r="KHK157" s="441"/>
      <c r="KHL157" s="441"/>
      <c r="KHM157" s="441"/>
      <c r="KHN157" s="441"/>
      <c r="KHO157" s="441"/>
      <c r="KHP157" s="441"/>
      <c r="KHQ157" s="441"/>
      <c r="KHR157" s="441"/>
      <c r="KHS157" s="441"/>
      <c r="KHT157" s="441"/>
      <c r="KHU157" s="441"/>
      <c r="KHV157" s="441"/>
      <c r="KHW157" s="441"/>
      <c r="KHX157" s="441"/>
      <c r="KHY157" s="441"/>
      <c r="KHZ157" s="441"/>
      <c r="KIA157" s="441"/>
      <c r="KIB157" s="441"/>
      <c r="KIC157" s="441"/>
      <c r="KID157" s="441"/>
      <c r="KIE157" s="441"/>
      <c r="KIF157" s="441"/>
      <c r="KIG157" s="441"/>
      <c r="KIH157" s="441"/>
      <c r="KII157" s="441"/>
      <c r="KIJ157" s="441"/>
      <c r="KIK157" s="441"/>
      <c r="KIL157" s="441"/>
      <c r="KIM157" s="441"/>
      <c r="KIN157" s="441"/>
      <c r="KIO157" s="441"/>
      <c r="KIP157" s="441"/>
      <c r="KIQ157" s="441"/>
      <c r="KIR157" s="441"/>
      <c r="KIS157" s="441"/>
      <c r="KIT157" s="441"/>
      <c r="KIU157" s="441"/>
      <c r="KIV157" s="441"/>
      <c r="KIW157" s="441"/>
      <c r="KIX157" s="441"/>
      <c r="KIY157" s="441"/>
      <c r="KIZ157" s="441"/>
      <c r="KJA157" s="441"/>
      <c r="KJB157" s="441"/>
      <c r="KJC157" s="441"/>
      <c r="KJD157" s="441"/>
      <c r="KJE157" s="441"/>
      <c r="KJF157" s="441"/>
      <c r="KJG157" s="441"/>
      <c r="KJH157" s="441"/>
      <c r="KJI157" s="441"/>
      <c r="KJJ157" s="441"/>
      <c r="KJK157" s="441"/>
      <c r="KJL157" s="441"/>
      <c r="KJM157" s="441"/>
      <c r="KJN157" s="441"/>
      <c r="KJO157" s="441"/>
      <c r="KJP157" s="441"/>
      <c r="KJQ157" s="441"/>
      <c r="KJR157" s="441"/>
      <c r="KJS157" s="441"/>
      <c r="KJT157" s="441"/>
      <c r="KJU157" s="441"/>
      <c r="KJV157" s="441"/>
      <c r="KJW157" s="441"/>
      <c r="KJX157" s="441"/>
      <c r="KJY157" s="441"/>
      <c r="KJZ157" s="441"/>
      <c r="KKA157" s="441"/>
      <c r="KKB157" s="441"/>
      <c r="KKC157" s="441"/>
      <c r="KKD157" s="441"/>
      <c r="KKE157" s="441"/>
      <c r="KKF157" s="441"/>
      <c r="KKG157" s="441"/>
      <c r="KKH157" s="441"/>
      <c r="KKI157" s="441"/>
      <c r="KKJ157" s="441"/>
      <c r="KKK157" s="441"/>
      <c r="KKL157" s="441"/>
      <c r="KKM157" s="441"/>
      <c r="KKN157" s="441"/>
      <c r="KKO157" s="441"/>
      <c r="KKP157" s="441"/>
      <c r="KKQ157" s="441"/>
      <c r="KKR157" s="441"/>
      <c r="KKS157" s="441"/>
      <c r="KKT157" s="441"/>
      <c r="KKU157" s="441"/>
      <c r="KKV157" s="441"/>
      <c r="KKW157" s="441"/>
      <c r="KKX157" s="441"/>
      <c r="KKY157" s="441"/>
      <c r="KKZ157" s="441"/>
      <c r="KLA157" s="441"/>
      <c r="KLB157" s="441"/>
      <c r="KLC157" s="441"/>
      <c r="KLD157" s="441"/>
      <c r="KLE157" s="441"/>
      <c r="KLF157" s="441"/>
      <c r="KLG157" s="441"/>
      <c r="KLH157" s="441"/>
      <c r="KLI157" s="441"/>
      <c r="KLJ157" s="441"/>
      <c r="KLK157" s="441"/>
      <c r="KLL157" s="441"/>
      <c r="KLM157" s="441"/>
      <c r="KLN157" s="441"/>
      <c r="KLO157" s="441"/>
      <c r="KLP157" s="441"/>
      <c r="KLQ157" s="441"/>
      <c r="KLR157" s="441"/>
      <c r="KLS157" s="441"/>
      <c r="KLT157" s="441"/>
      <c r="KLU157" s="441"/>
      <c r="KLV157" s="441"/>
      <c r="KLW157" s="441"/>
      <c r="KLX157" s="441"/>
      <c r="KLY157" s="441"/>
      <c r="KLZ157" s="441"/>
      <c r="KMA157" s="441"/>
      <c r="KMB157" s="441"/>
      <c r="KMC157" s="441"/>
      <c r="KMD157" s="441"/>
      <c r="KME157" s="441"/>
      <c r="KMF157" s="441"/>
      <c r="KMG157" s="441"/>
      <c r="KMH157" s="441"/>
      <c r="KMI157" s="441"/>
      <c r="KMJ157" s="441"/>
      <c r="KMK157" s="441"/>
      <c r="KML157" s="441"/>
      <c r="KMM157" s="441"/>
      <c r="KMN157" s="441"/>
      <c r="KMO157" s="441"/>
      <c r="KMP157" s="441"/>
      <c r="KMQ157" s="441"/>
      <c r="KMR157" s="441"/>
      <c r="KMS157" s="441"/>
      <c r="KMT157" s="441"/>
      <c r="KMU157" s="441"/>
      <c r="KMV157" s="441"/>
      <c r="KMW157" s="441"/>
      <c r="KMX157" s="441"/>
      <c r="KMY157" s="441"/>
      <c r="KMZ157" s="441"/>
      <c r="KNA157" s="441"/>
      <c r="KNB157" s="441"/>
      <c r="KNC157" s="441"/>
      <c r="KND157" s="441"/>
      <c r="KNE157" s="441"/>
      <c r="KNF157" s="441"/>
      <c r="KNG157" s="441"/>
      <c r="KNH157" s="441"/>
      <c r="KNI157" s="441"/>
      <c r="KNJ157" s="441"/>
      <c r="KNK157" s="441"/>
      <c r="KNL157" s="441"/>
      <c r="KNM157" s="441"/>
      <c r="KNN157" s="441"/>
      <c r="KNO157" s="441"/>
      <c r="KNP157" s="441"/>
      <c r="KNQ157" s="441"/>
      <c r="KNR157" s="441"/>
      <c r="KNS157" s="441"/>
      <c r="KNT157" s="441"/>
      <c r="KNU157" s="441"/>
      <c r="KNV157" s="441"/>
      <c r="KNW157" s="441"/>
      <c r="KNX157" s="441"/>
      <c r="KNY157" s="441"/>
      <c r="KNZ157" s="441"/>
      <c r="KOA157" s="441"/>
      <c r="KOB157" s="441"/>
      <c r="KOC157" s="441"/>
      <c r="KOD157" s="441"/>
      <c r="KOE157" s="441"/>
      <c r="KOF157" s="441"/>
      <c r="KOG157" s="441"/>
      <c r="KOH157" s="441"/>
      <c r="KOI157" s="441"/>
      <c r="KOJ157" s="441"/>
      <c r="KOK157" s="441"/>
      <c r="KOL157" s="441"/>
      <c r="KOM157" s="441"/>
      <c r="KON157" s="441"/>
      <c r="KOO157" s="441"/>
      <c r="KOP157" s="441"/>
      <c r="KOQ157" s="441"/>
      <c r="KOR157" s="441"/>
      <c r="KOS157" s="441"/>
      <c r="KOT157" s="441"/>
      <c r="KOU157" s="441"/>
      <c r="KOV157" s="441"/>
      <c r="KOW157" s="441"/>
      <c r="KOX157" s="441"/>
      <c r="KOY157" s="441"/>
      <c r="KOZ157" s="441"/>
      <c r="KPA157" s="441"/>
      <c r="KPB157" s="441"/>
      <c r="KPC157" s="441"/>
      <c r="KPD157" s="441"/>
      <c r="KPE157" s="441"/>
      <c r="KPF157" s="441"/>
      <c r="KPG157" s="441"/>
      <c r="KPH157" s="441"/>
      <c r="KPI157" s="441"/>
      <c r="KPJ157" s="441"/>
      <c r="KPK157" s="441"/>
      <c r="KPL157" s="441"/>
      <c r="KPM157" s="441"/>
      <c r="KPN157" s="441"/>
      <c r="KPO157" s="441"/>
      <c r="KPP157" s="441"/>
      <c r="KPQ157" s="441"/>
      <c r="KPR157" s="441"/>
      <c r="KPS157" s="441"/>
      <c r="KPT157" s="441"/>
      <c r="KPU157" s="441"/>
      <c r="KPV157" s="441"/>
      <c r="KPW157" s="441"/>
      <c r="KPX157" s="441"/>
      <c r="KPY157" s="441"/>
      <c r="KPZ157" s="441"/>
      <c r="KQA157" s="441"/>
      <c r="KQB157" s="441"/>
      <c r="KQC157" s="441"/>
      <c r="KQD157" s="441"/>
      <c r="KQE157" s="441"/>
      <c r="KQF157" s="441"/>
      <c r="KQG157" s="441"/>
      <c r="KQH157" s="441"/>
      <c r="KQI157" s="441"/>
      <c r="KQJ157" s="441"/>
      <c r="KQK157" s="441"/>
      <c r="KQL157" s="441"/>
      <c r="KQM157" s="441"/>
      <c r="KQN157" s="441"/>
      <c r="KQO157" s="441"/>
      <c r="KQP157" s="441"/>
      <c r="KQQ157" s="441"/>
      <c r="KQR157" s="441"/>
      <c r="KQS157" s="441"/>
      <c r="KQT157" s="441"/>
      <c r="KQU157" s="441"/>
      <c r="KQV157" s="441"/>
      <c r="KQW157" s="441"/>
      <c r="KQX157" s="441"/>
      <c r="KQY157" s="441"/>
      <c r="KQZ157" s="441"/>
      <c r="KRA157" s="441"/>
      <c r="KRB157" s="441"/>
      <c r="KRC157" s="441"/>
      <c r="KRD157" s="441"/>
      <c r="KRE157" s="441"/>
      <c r="KRF157" s="441"/>
      <c r="KRG157" s="441"/>
      <c r="KRH157" s="441"/>
      <c r="KRI157" s="441"/>
      <c r="KRJ157" s="441"/>
      <c r="KRK157" s="441"/>
      <c r="KRL157" s="441"/>
      <c r="KRM157" s="441"/>
      <c r="KRN157" s="441"/>
      <c r="KRO157" s="441"/>
      <c r="KRP157" s="441"/>
      <c r="KRQ157" s="441"/>
      <c r="KRR157" s="441"/>
      <c r="KRS157" s="441"/>
      <c r="KRT157" s="441"/>
      <c r="KRU157" s="441"/>
      <c r="KRV157" s="441"/>
      <c r="KRW157" s="441"/>
      <c r="KRX157" s="441"/>
      <c r="KRY157" s="441"/>
      <c r="KRZ157" s="441"/>
      <c r="KSA157" s="441"/>
      <c r="KSB157" s="441"/>
      <c r="KSC157" s="441"/>
      <c r="KSD157" s="441"/>
      <c r="KSE157" s="441"/>
      <c r="KSF157" s="441"/>
      <c r="KSG157" s="441"/>
      <c r="KSH157" s="441"/>
      <c r="KSI157" s="441"/>
      <c r="KSJ157" s="441"/>
      <c r="KSK157" s="441"/>
      <c r="KSL157" s="441"/>
      <c r="KSM157" s="441"/>
      <c r="KSN157" s="441"/>
      <c r="KSO157" s="441"/>
      <c r="KSP157" s="441"/>
      <c r="KSQ157" s="441"/>
      <c r="KSR157" s="441"/>
      <c r="KSS157" s="441"/>
      <c r="KST157" s="441"/>
      <c r="KSU157" s="441"/>
      <c r="KSV157" s="441"/>
      <c r="KSW157" s="441"/>
      <c r="KSX157" s="441"/>
      <c r="KSY157" s="441"/>
      <c r="KSZ157" s="441"/>
      <c r="KTA157" s="441"/>
      <c r="KTB157" s="441"/>
      <c r="KTC157" s="441"/>
      <c r="KTD157" s="441"/>
      <c r="KTE157" s="441"/>
      <c r="KTF157" s="441"/>
      <c r="KTG157" s="441"/>
      <c r="KTH157" s="441"/>
      <c r="KTI157" s="441"/>
      <c r="KTJ157" s="441"/>
      <c r="KTK157" s="441"/>
      <c r="KTL157" s="441"/>
      <c r="KTM157" s="441"/>
      <c r="KTN157" s="441"/>
      <c r="KTO157" s="441"/>
      <c r="KTP157" s="441"/>
      <c r="KTQ157" s="441"/>
      <c r="KTR157" s="441"/>
      <c r="KTS157" s="441"/>
      <c r="KTT157" s="441"/>
      <c r="KTU157" s="441"/>
      <c r="KTV157" s="441"/>
      <c r="KTW157" s="441"/>
      <c r="KTX157" s="441"/>
      <c r="KTY157" s="441"/>
      <c r="KTZ157" s="441"/>
      <c r="KUA157" s="441"/>
      <c r="KUB157" s="441"/>
      <c r="KUC157" s="441"/>
      <c r="KUD157" s="441"/>
      <c r="KUE157" s="441"/>
      <c r="KUF157" s="441"/>
      <c r="KUG157" s="441"/>
      <c r="KUH157" s="441"/>
      <c r="KUI157" s="441"/>
      <c r="KUJ157" s="441"/>
      <c r="KUK157" s="441"/>
      <c r="KUL157" s="441"/>
      <c r="KUM157" s="441"/>
      <c r="KUN157" s="441"/>
      <c r="KUO157" s="441"/>
      <c r="KUP157" s="441"/>
      <c r="KUQ157" s="441"/>
      <c r="KUR157" s="441"/>
      <c r="KUS157" s="441"/>
      <c r="KUT157" s="441"/>
      <c r="KUU157" s="441"/>
      <c r="KUV157" s="441"/>
      <c r="KUW157" s="441"/>
      <c r="KUX157" s="441"/>
      <c r="KUY157" s="441"/>
      <c r="KUZ157" s="441"/>
      <c r="KVA157" s="441"/>
      <c r="KVB157" s="441"/>
      <c r="KVC157" s="441"/>
      <c r="KVD157" s="441"/>
      <c r="KVE157" s="441"/>
      <c r="KVF157" s="441"/>
      <c r="KVG157" s="441"/>
      <c r="KVH157" s="441"/>
      <c r="KVI157" s="441"/>
      <c r="KVJ157" s="441"/>
      <c r="KVK157" s="441"/>
      <c r="KVL157" s="441"/>
      <c r="KVM157" s="441"/>
      <c r="KVN157" s="441"/>
      <c r="KVO157" s="441"/>
      <c r="KVP157" s="441"/>
      <c r="KVQ157" s="441"/>
      <c r="KVR157" s="441"/>
      <c r="KVS157" s="441"/>
      <c r="KVT157" s="441"/>
      <c r="KVU157" s="441"/>
      <c r="KVV157" s="441"/>
      <c r="KVW157" s="441"/>
      <c r="KVX157" s="441"/>
      <c r="KVY157" s="441"/>
      <c r="KVZ157" s="441"/>
      <c r="KWA157" s="441"/>
      <c r="KWB157" s="441"/>
      <c r="KWC157" s="441"/>
      <c r="KWD157" s="441"/>
      <c r="KWE157" s="441"/>
      <c r="KWF157" s="441"/>
      <c r="KWG157" s="441"/>
      <c r="KWH157" s="441"/>
      <c r="KWI157" s="441"/>
      <c r="KWJ157" s="441"/>
      <c r="KWK157" s="441"/>
      <c r="KWL157" s="441"/>
      <c r="KWM157" s="441"/>
      <c r="KWN157" s="441"/>
      <c r="KWO157" s="441"/>
      <c r="KWP157" s="441"/>
      <c r="KWQ157" s="441"/>
      <c r="KWR157" s="441"/>
      <c r="KWS157" s="441"/>
      <c r="KWT157" s="441"/>
      <c r="KWU157" s="441"/>
      <c r="KWV157" s="441"/>
      <c r="KWW157" s="441"/>
      <c r="KWX157" s="441"/>
      <c r="KWY157" s="441"/>
      <c r="KWZ157" s="441"/>
      <c r="KXA157" s="441"/>
      <c r="KXB157" s="441"/>
      <c r="KXC157" s="441"/>
      <c r="KXD157" s="441"/>
      <c r="KXE157" s="441"/>
      <c r="KXF157" s="441"/>
      <c r="KXG157" s="441"/>
      <c r="KXH157" s="441"/>
      <c r="KXI157" s="441"/>
      <c r="KXJ157" s="441"/>
      <c r="KXK157" s="441"/>
      <c r="KXL157" s="441"/>
      <c r="KXM157" s="441"/>
      <c r="KXN157" s="441"/>
      <c r="KXO157" s="441"/>
      <c r="KXP157" s="441"/>
      <c r="KXQ157" s="441"/>
      <c r="KXR157" s="441"/>
      <c r="KXS157" s="441"/>
      <c r="KXT157" s="441"/>
      <c r="KXU157" s="441"/>
      <c r="KXV157" s="441"/>
      <c r="KXW157" s="441"/>
      <c r="KXX157" s="441"/>
      <c r="KXY157" s="441"/>
      <c r="KXZ157" s="441"/>
      <c r="KYA157" s="441"/>
      <c r="KYB157" s="441"/>
      <c r="KYC157" s="441"/>
      <c r="KYD157" s="441"/>
      <c r="KYE157" s="441"/>
      <c r="KYF157" s="441"/>
      <c r="KYG157" s="441"/>
      <c r="KYH157" s="441"/>
      <c r="KYI157" s="441"/>
      <c r="KYJ157" s="441"/>
      <c r="KYK157" s="441"/>
      <c r="KYL157" s="441"/>
      <c r="KYM157" s="441"/>
      <c r="KYN157" s="441"/>
      <c r="KYO157" s="441"/>
      <c r="KYP157" s="441"/>
      <c r="KYQ157" s="441"/>
      <c r="KYR157" s="441"/>
      <c r="KYS157" s="441"/>
      <c r="KYT157" s="441"/>
      <c r="KYU157" s="441"/>
      <c r="KYV157" s="441"/>
      <c r="KYW157" s="441"/>
      <c r="KYX157" s="441"/>
      <c r="KYY157" s="441"/>
      <c r="KYZ157" s="441"/>
      <c r="KZA157" s="441"/>
      <c r="KZB157" s="441"/>
      <c r="KZC157" s="441"/>
      <c r="KZD157" s="441"/>
      <c r="KZE157" s="441"/>
      <c r="KZF157" s="441"/>
      <c r="KZG157" s="441"/>
      <c r="KZH157" s="441"/>
      <c r="KZI157" s="441"/>
      <c r="KZJ157" s="441"/>
      <c r="KZK157" s="441"/>
      <c r="KZL157" s="441"/>
      <c r="KZM157" s="441"/>
      <c r="KZN157" s="441"/>
      <c r="KZO157" s="441"/>
      <c r="KZP157" s="441"/>
      <c r="KZQ157" s="441"/>
      <c r="KZR157" s="441"/>
      <c r="KZS157" s="441"/>
      <c r="KZT157" s="441"/>
      <c r="KZU157" s="441"/>
      <c r="KZV157" s="441"/>
      <c r="KZW157" s="441"/>
      <c r="KZX157" s="441"/>
      <c r="KZY157" s="441"/>
      <c r="KZZ157" s="441"/>
      <c r="LAA157" s="441"/>
      <c r="LAB157" s="441"/>
      <c r="LAC157" s="441"/>
      <c r="LAD157" s="441"/>
      <c r="LAE157" s="441"/>
      <c r="LAF157" s="441"/>
      <c r="LAG157" s="441"/>
      <c r="LAH157" s="441"/>
      <c r="LAI157" s="441"/>
      <c r="LAJ157" s="441"/>
      <c r="LAK157" s="441"/>
      <c r="LAL157" s="441"/>
      <c r="LAM157" s="441"/>
      <c r="LAN157" s="441"/>
      <c r="LAO157" s="441"/>
      <c r="LAP157" s="441"/>
      <c r="LAQ157" s="441"/>
      <c r="LAR157" s="441"/>
      <c r="LAS157" s="441"/>
      <c r="LAT157" s="441"/>
      <c r="LAU157" s="441"/>
      <c r="LAV157" s="441"/>
      <c r="LAW157" s="441"/>
      <c r="LAX157" s="441"/>
      <c r="LAY157" s="441"/>
      <c r="LAZ157" s="441"/>
      <c r="LBA157" s="441"/>
      <c r="LBB157" s="441"/>
      <c r="LBC157" s="441"/>
      <c r="LBD157" s="441"/>
      <c r="LBE157" s="441"/>
      <c r="LBF157" s="441"/>
      <c r="LBG157" s="441"/>
      <c r="LBH157" s="441"/>
      <c r="LBI157" s="441"/>
      <c r="LBJ157" s="441"/>
      <c r="LBK157" s="441"/>
      <c r="LBL157" s="441"/>
      <c r="LBM157" s="441"/>
      <c r="LBN157" s="441"/>
      <c r="LBO157" s="441"/>
      <c r="LBP157" s="441"/>
      <c r="LBQ157" s="441"/>
      <c r="LBR157" s="441"/>
      <c r="LBS157" s="441"/>
      <c r="LBT157" s="441"/>
      <c r="LBU157" s="441"/>
      <c r="LBV157" s="441"/>
      <c r="LBW157" s="441"/>
      <c r="LBX157" s="441"/>
      <c r="LBY157" s="441"/>
      <c r="LBZ157" s="441"/>
      <c r="LCA157" s="441"/>
      <c r="LCB157" s="441"/>
      <c r="LCC157" s="441"/>
      <c r="LCD157" s="441"/>
      <c r="LCE157" s="441"/>
      <c r="LCF157" s="441"/>
      <c r="LCG157" s="441"/>
      <c r="LCH157" s="441"/>
      <c r="LCI157" s="441"/>
      <c r="LCJ157" s="441"/>
      <c r="LCK157" s="441"/>
      <c r="LCL157" s="441"/>
      <c r="LCM157" s="441"/>
      <c r="LCN157" s="441"/>
      <c r="LCO157" s="441"/>
      <c r="LCP157" s="441"/>
      <c r="LCQ157" s="441"/>
      <c r="LCR157" s="441"/>
      <c r="LCS157" s="441"/>
      <c r="LCT157" s="441"/>
      <c r="LCU157" s="441"/>
      <c r="LCV157" s="441"/>
      <c r="LCW157" s="441"/>
      <c r="LCX157" s="441"/>
      <c r="LCY157" s="441"/>
      <c r="LCZ157" s="441"/>
      <c r="LDA157" s="441"/>
      <c r="LDB157" s="441"/>
      <c r="LDC157" s="441"/>
      <c r="LDD157" s="441"/>
      <c r="LDE157" s="441"/>
      <c r="LDF157" s="441"/>
      <c r="LDG157" s="441"/>
      <c r="LDH157" s="441"/>
      <c r="LDI157" s="441"/>
      <c r="LDJ157" s="441"/>
      <c r="LDK157" s="441"/>
      <c r="LDL157" s="441"/>
      <c r="LDM157" s="441"/>
      <c r="LDN157" s="441"/>
      <c r="LDO157" s="441"/>
      <c r="LDP157" s="441"/>
      <c r="LDQ157" s="441"/>
      <c r="LDR157" s="441"/>
      <c r="LDS157" s="441"/>
      <c r="LDT157" s="441"/>
      <c r="LDU157" s="441"/>
      <c r="LDV157" s="441"/>
      <c r="LDW157" s="441"/>
      <c r="LDX157" s="441"/>
      <c r="LDY157" s="441"/>
      <c r="LDZ157" s="441"/>
      <c r="LEA157" s="441"/>
      <c r="LEB157" s="441"/>
      <c r="LEC157" s="441"/>
      <c r="LED157" s="441"/>
      <c r="LEE157" s="441"/>
      <c r="LEF157" s="441"/>
      <c r="LEG157" s="441"/>
      <c r="LEH157" s="441"/>
      <c r="LEI157" s="441"/>
      <c r="LEJ157" s="441"/>
      <c r="LEK157" s="441"/>
      <c r="LEL157" s="441"/>
      <c r="LEM157" s="441"/>
      <c r="LEN157" s="441"/>
      <c r="LEO157" s="441"/>
      <c r="LEP157" s="441"/>
      <c r="LEQ157" s="441"/>
      <c r="LER157" s="441"/>
      <c r="LES157" s="441"/>
      <c r="LET157" s="441"/>
      <c r="LEU157" s="441"/>
      <c r="LEV157" s="441"/>
      <c r="LEW157" s="441"/>
      <c r="LEX157" s="441"/>
      <c r="LEY157" s="441"/>
      <c r="LEZ157" s="441"/>
      <c r="LFA157" s="441"/>
      <c r="LFB157" s="441"/>
      <c r="LFC157" s="441"/>
      <c r="LFD157" s="441"/>
      <c r="LFE157" s="441"/>
      <c r="LFF157" s="441"/>
      <c r="LFG157" s="441"/>
      <c r="LFH157" s="441"/>
      <c r="LFI157" s="441"/>
      <c r="LFJ157" s="441"/>
      <c r="LFK157" s="441"/>
      <c r="LFL157" s="441"/>
      <c r="LFM157" s="441"/>
      <c r="LFN157" s="441"/>
      <c r="LFO157" s="441"/>
      <c r="LFP157" s="441"/>
      <c r="LFQ157" s="441"/>
      <c r="LFR157" s="441"/>
      <c r="LFS157" s="441"/>
      <c r="LFT157" s="441"/>
      <c r="LFU157" s="441"/>
      <c r="LFV157" s="441"/>
      <c r="LFW157" s="441"/>
      <c r="LFX157" s="441"/>
      <c r="LFY157" s="441"/>
      <c r="LFZ157" s="441"/>
      <c r="LGA157" s="441"/>
      <c r="LGB157" s="441"/>
      <c r="LGC157" s="441"/>
      <c r="LGD157" s="441"/>
      <c r="LGE157" s="441"/>
      <c r="LGF157" s="441"/>
      <c r="LGG157" s="441"/>
      <c r="LGH157" s="441"/>
      <c r="LGI157" s="441"/>
      <c r="LGJ157" s="441"/>
      <c r="LGK157" s="441"/>
      <c r="LGL157" s="441"/>
      <c r="LGM157" s="441"/>
      <c r="LGN157" s="441"/>
      <c r="LGO157" s="441"/>
      <c r="LGP157" s="441"/>
      <c r="LGQ157" s="441"/>
      <c r="LGR157" s="441"/>
      <c r="LGS157" s="441"/>
      <c r="LGT157" s="441"/>
      <c r="LGU157" s="441"/>
      <c r="LGV157" s="441"/>
      <c r="LGW157" s="441"/>
      <c r="LGX157" s="441"/>
      <c r="LGY157" s="441"/>
      <c r="LGZ157" s="441"/>
      <c r="LHA157" s="441"/>
      <c r="LHB157" s="441"/>
      <c r="LHC157" s="441"/>
      <c r="LHD157" s="441"/>
      <c r="LHE157" s="441"/>
      <c r="LHF157" s="441"/>
      <c r="LHG157" s="441"/>
      <c r="LHH157" s="441"/>
      <c r="LHI157" s="441"/>
      <c r="LHJ157" s="441"/>
      <c r="LHK157" s="441"/>
      <c r="LHL157" s="441"/>
      <c r="LHM157" s="441"/>
      <c r="LHN157" s="441"/>
      <c r="LHO157" s="441"/>
      <c r="LHP157" s="441"/>
      <c r="LHQ157" s="441"/>
      <c r="LHR157" s="441"/>
      <c r="LHS157" s="441"/>
      <c r="LHT157" s="441"/>
      <c r="LHU157" s="441"/>
      <c r="LHV157" s="441"/>
      <c r="LHW157" s="441"/>
      <c r="LHX157" s="441"/>
      <c r="LHY157" s="441"/>
      <c r="LHZ157" s="441"/>
      <c r="LIA157" s="441"/>
      <c r="LIB157" s="441"/>
      <c r="LIC157" s="441"/>
      <c r="LID157" s="441"/>
      <c r="LIE157" s="441"/>
      <c r="LIF157" s="441"/>
      <c r="LIG157" s="441"/>
      <c r="LIH157" s="441"/>
      <c r="LII157" s="441"/>
      <c r="LIJ157" s="441"/>
      <c r="LIK157" s="441"/>
      <c r="LIL157" s="441"/>
      <c r="LIM157" s="441"/>
      <c r="LIN157" s="441"/>
      <c r="LIO157" s="441"/>
      <c r="LIP157" s="441"/>
      <c r="LIQ157" s="441"/>
      <c r="LIR157" s="441"/>
      <c r="LIS157" s="441"/>
      <c r="LIT157" s="441"/>
      <c r="LIU157" s="441"/>
      <c r="LIV157" s="441"/>
      <c r="LIW157" s="441"/>
      <c r="LIX157" s="441"/>
      <c r="LIY157" s="441"/>
      <c r="LIZ157" s="441"/>
      <c r="LJA157" s="441"/>
      <c r="LJB157" s="441"/>
      <c r="LJC157" s="441"/>
      <c r="LJD157" s="441"/>
      <c r="LJE157" s="441"/>
      <c r="LJF157" s="441"/>
      <c r="LJG157" s="441"/>
      <c r="LJH157" s="441"/>
      <c r="LJI157" s="441"/>
      <c r="LJJ157" s="441"/>
      <c r="LJK157" s="441"/>
      <c r="LJL157" s="441"/>
      <c r="LJM157" s="441"/>
      <c r="LJN157" s="441"/>
      <c r="LJO157" s="441"/>
      <c r="LJP157" s="441"/>
      <c r="LJQ157" s="441"/>
      <c r="LJR157" s="441"/>
      <c r="LJS157" s="441"/>
      <c r="LJT157" s="441"/>
      <c r="LJU157" s="441"/>
      <c r="LJV157" s="441"/>
      <c r="LJW157" s="441"/>
      <c r="LJX157" s="441"/>
      <c r="LJY157" s="441"/>
      <c r="LJZ157" s="441"/>
      <c r="LKA157" s="441"/>
      <c r="LKB157" s="441"/>
      <c r="LKC157" s="441"/>
      <c r="LKD157" s="441"/>
      <c r="LKE157" s="441"/>
      <c r="LKF157" s="441"/>
      <c r="LKG157" s="441"/>
      <c r="LKH157" s="441"/>
      <c r="LKI157" s="441"/>
      <c r="LKJ157" s="441"/>
      <c r="LKK157" s="441"/>
      <c r="LKL157" s="441"/>
      <c r="LKM157" s="441"/>
      <c r="LKN157" s="441"/>
      <c r="LKO157" s="441"/>
      <c r="LKP157" s="441"/>
      <c r="LKQ157" s="441"/>
      <c r="LKR157" s="441"/>
      <c r="LKS157" s="441"/>
      <c r="LKT157" s="441"/>
      <c r="LKU157" s="441"/>
      <c r="LKV157" s="441"/>
      <c r="LKW157" s="441"/>
      <c r="LKX157" s="441"/>
      <c r="LKY157" s="441"/>
      <c r="LKZ157" s="441"/>
      <c r="LLA157" s="441"/>
      <c r="LLB157" s="441"/>
      <c r="LLC157" s="441"/>
      <c r="LLD157" s="441"/>
      <c r="LLE157" s="441"/>
      <c r="LLF157" s="441"/>
      <c r="LLG157" s="441"/>
      <c r="LLH157" s="441"/>
      <c r="LLI157" s="441"/>
      <c r="LLJ157" s="441"/>
      <c r="LLK157" s="441"/>
      <c r="LLL157" s="441"/>
      <c r="LLM157" s="441"/>
      <c r="LLN157" s="441"/>
      <c r="LLO157" s="441"/>
      <c r="LLP157" s="441"/>
      <c r="LLQ157" s="441"/>
      <c r="LLR157" s="441"/>
      <c r="LLS157" s="441"/>
      <c r="LLT157" s="441"/>
      <c r="LLU157" s="441"/>
      <c r="LLV157" s="441"/>
      <c r="LLW157" s="441"/>
      <c r="LLX157" s="441"/>
      <c r="LLY157" s="441"/>
      <c r="LLZ157" s="441"/>
      <c r="LMA157" s="441"/>
      <c r="LMB157" s="441"/>
      <c r="LMC157" s="441"/>
      <c r="LMD157" s="441"/>
      <c r="LME157" s="441"/>
      <c r="LMF157" s="441"/>
      <c r="LMG157" s="441"/>
      <c r="LMH157" s="441"/>
      <c r="LMI157" s="441"/>
      <c r="LMJ157" s="441"/>
      <c r="LMK157" s="441"/>
      <c r="LML157" s="441"/>
      <c r="LMM157" s="441"/>
      <c r="LMN157" s="441"/>
      <c r="LMO157" s="441"/>
      <c r="LMP157" s="441"/>
      <c r="LMQ157" s="441"/>
      <c r="LMR157" s="441"/>
      <c r="LMS157" s="441"/>
      <c r="LMT157" s="441"/>
      <c r="LMU157" s="441"/>
      <c r="LMV157" s="441"/>
      <c r="LMW157" s="441"/>
      <c r="LMX157" s="441"/>
      <c r="LMY157" s="441"/>
      <c r="LMZ157" s="441"/>
      <c r="LNA157" s="441"/>
      <c r="LNB157" s="441"/>
      <c r="LNC157" s="441"/>
      <c r="LND157" s="441"/>
      <c r="LNE157" s="441"/>
      <c r="LNF157" s="441"/>
      <c r="LNG157" s="441"/>
      <c r="LNH157" s="441"/>
      <c r="LNI157" s="441"/>
      <c r="LNJ157" s="441"/>
      <c r="LNK157" s="441"/>
      <c r="LNL157" s="441"/>
      <c r="LNM157" s="441"/>
      <c r="LNN157" s="441"/>
      <c r="LNO157" s="441"/>
      <c r="LNP157" s="441"/>
      <c r="LNQ157" s="441"/>
      <c r="LNR157" s="441"/>
      <c r="LNS157" s="441"/>
      <c r="LNT157" s="441"/>
      <c r="LNU157" s="441"/>
      <c r="LNV157" s="441"/>
      <c r="LNW157" s="441"/>
      <c r="LNX157" s="441"/>
      <c r="LNY157" s="441"/>
      <c r="LNZ157" s="441"/>
      <c r="LOA157" s="441"/>
      <c r="LOB157" s="441"/>
      <c r="LOC157" s="441"/>
      <c r="LOD157" s="441"/>
      <c r="LOE157" s="441"/>
      <c r="LOF157" s="441"/>
      <c r="LOG157" s="441"/>
      <c r="LOH157" s="441"/>
      <c r="LOI157" s="441"/>
      <c r="LOJ157" s="441"/>
      <c r="LOK157" s="441"/>
      <c r="LOL157" s="441"/>
      <c r="LOM157" s="441"/>
      <c r="LON157" s="441"/>
      <c r="LOO157" s="441"/>
      <c r="LOP157" s="441"/>
      <c r="LOQ157" s="441"/>
      <c r="LOR157" s="441"/>
      <c r="LOS157" s="441"/>
      <c r="LOT157" s="441"/>
      <c r="LOU157" s="441"/>
      <c r="LOV157" s="441"/>
      <c r="LOW157" s="441"/>
      <c r="LOX157" s="441"/>
      <c r="LOY157" s="441"/>
      <c r="LOZ157" s="441"/>
      <c r="LPA157" s="441"/>
      <c r="LPB157" s="441"/>
      <c r="LPC157" s="441"/>
      <c r="LPD157" s="441"/>
      <c r="LPE157" s="441"/>
      <c r="LPF157" s="441"/>
      <c r="LPG157" s="441"/>
      <c r="LPH157" s="441"/>
      <c r="LPI157" s="441"/>
      <c r="LPJ157" s="441"/>
      <c r="LPK157" s="441"/>
      <c r="LPL157" s="441"/>
      <c r="LPM157" s="441"/>
      <c r="LPN157" s="441"/>
      <c r="LPO157" s="441"/>
      <c r="LPP157" s="441"/>
      <c r="LPQ157" s="441"/>
      <c r="LPR157" s="441"/>
      <c r="LPS157" s="441"/>
      <c r="LPT157" s="441"/>
      <c r="LPU157" s="441"/>
      <c r="LPV157" s="441"/>
      <c r="LPW157" s="441"/>
      <c r="LPX157" s="441"/>
      <c r="LPY157" s="441"/>
      <c r="LPZ157" s="441"/>
      <c r="LQA157" s="441"/>
      <c r="LQB157" s="441"/>
      <c r="LQC157" s="441"/>
      <c r="LQD157" s="441"/>
      <c r="LQE157" s="441"/>
      <c r="LQF157" s="441"/>
      <c r="LQG157" s="441"/>
      <c r="LQH157" s="441"/>
      <c r="LQI157" s="441"/>
      <c r="LQJ157" s="441"/>
      <c r="LQK157" s="441"/>
      <c r="LQL157" s="441"/>
      <c r="LQM157" s="441"/>
      <c r="LQN157" s="441"/>
      <c r="LQO157" s="441"/>
      <c r="LQP157" s="441"/>
      <c r="LQQ157" s="441"/>
      <c r="LQR157" s="441"/>
      <c r="LQS157" s="441"/>
      <c r="LQT157" s="441"/>
      <c r="LQU157" s="441"/>
      <c r="LQV157" s="441"/>
      <c r="LQW157" s="441"/>
      <c r="LQX157" s="441"/>
      <c r="LQY157" s="441"/>
      <c r="LQZ157" s="441"/>
      <c r="LRA157" s="441"/>
      <c r="LRB157" s="441"/>
      <c r="LRC157" s="441"/>
      <c r="LRD157" s="441"/>
      <c r="LRE157" s="441"/>
      <c r="LRF157" s="441"/>
      <c r="LRG157" s="441"/>
      <c r="LRH157" s="441"/>
      <c r="LRI157" s="441"/>
      <c r="LRJ157" s="441"/>
      <c r="LRK157" s="441"/>
      <c r="LRL157" s="441"/>
      <c r="LRM157" s="441"/>
      <c r="LRN157" s="441"/>
      <c r="LRO157" s="441"/>
      <c r="LRP157" s="441"/>
      <c r="LRQ157" s="441"/>
      <c r="LRR157" s="441"/>
      <c r="LRS157" s="441"/>
      <c r="LRT157" s="441"/>
      <c r="LRU157" s="441"/>
      <c r="LRV157" s="441"/>
      <c r="LRW157" s="441"/>
      <c r="LRX157" s="441"/>
      <c r="LRY157" s="441"/>
      <c r="LRZ157" s="441"/>
      <c r="LSA157" s="441"/>
      <c r="LSB157" s="441"/>
      <c r="LSC157" s="441"/>
      <c r="LSD157" s="441"/>
      <c r="LSE157" s="441"/>
      <c r="LSF157" s="441"/>
      <c r="LSG157" s="441"/>
      <c r="LSH157" s="441"/>
      <c r="LSI157" s="441"/>
      <c r="LSJ157" s="441"/>
      <c r="LSK157" s="441"/>
      <c r="LSL157" s="441"/>
      <c r="LSM157" s="441"/>
      <c r="LSN157" s="441"/>
      <c r="LSO157" s="441"/>
      <c r="LSP157" s="441"/>
      <c r="LSQ157" s="441"/>
      <c r="LSR157" s="441"/>
      <c r="LSS157" s="441"/>
      <c r="LST157" s="441"/>
      <c r="LSU157" s="441"/>
      <c r="LSV157" s="441"/>
      <c r="LSW157" s="441"/>
      <c r="LSX157" s="441"/>
      <c r="LSY157" s="441"/>
      <c r="LSZ157" s="441"/>
      <c r="LTA157" s="441"/>
      <c r="LTB157" s="441"/>
      <c r="LTC157" s="441"/>
      <c r="LTD157" s="441"/>
      <c r="LTE157" s="441"/>
      <c r="LTF157" s="441"/>
      <c r="LTG157" s="441"/>
      <c r="LTH157" s="441"/>
      <c r="LTI157" s="441"/>
      <c r="LTJ157" s="441"/>
      <c r="LTK157" s="441"/>
      <c r="LTL157" s="441"/>
      <c r="LTM157" s="441"/>
      <c r="LTN157" s="441"/>
      <c r="LTO157" s="441"/>
      <c r="LTP157" s="441"/>
      <c r="LTQ157" s="441"/>
      <c r="LTR157" s="441"/>
      <c r="LTS157" s="441"/>
      <c r="LTT157" s="441"/>
      <c r="LTU157" s="441"/>
      <c r="LTV157" s="441"/>
      <c r="LTW157" s="441"/>
      <c r="LTX157" s="441"/>
      <c r="LTY157" s="441"/>
      <c r="LTZ157" s="441"/>
      <c r="LUA157" s="441"/>
      <c r="LUB157" s="441"/>
      <c r="LUC157" s="441"/>
      <c r="LUD157" s="441"/>
      <c r="LUE157" s="441"/>
      <c r="LUF157" s="441"/>
      <c r="LUG157" s="441"/>
      <c r="LUH157" s="441"/>
      <c r="LUI157" s="441"/>
      <c r="LUJ157" s="441"/>
      <c r="LUK157" s="441"/>
      <c r="LUL157" s="441"/>
      <c r="LUM157" s="441"/>
      <c r="LUN157" s="441"/>
      <c r="LUO157" s="441"/>
      <c r="LUP157" s="441"/>
      <c r="LUQ157" s="441"/>
      <c r="LUR157" s="441"/>
      <c r="LUS157" s="441"/>
      <c r="LUT157" s="441"/>
      <c r="LUU157" s="441"/>
      <c r="LUV157" s="441"/>
      <c r="LUW157" s="441"/>
      <c r="LUX157" s="441"/>
      <c r="LUY157" s="441"/>
      <c r="LUZ157" s="441"/>
      <c r="LVA157" s="441"/>
      <c r="LVB157" s="441"/>
      <c r="LVC157" s="441"/>
      <c r="LVD157" s="441"/>
      <c r="LVE157" s="441"/>
      <c r="LVF157" s="441"/>
      <c r="LVG157" s="441"/>
      <c r="LVH157" s="441"/>
      <c r="LVI157" s="441"/>
      <c r="LVJ157" s="441"/>
      <c r="LVK157" s="441"/>
      <c r="LVL157" s="441"/>
      <c r="LVM157" s="441"/>
      <c r="LVN157" s="441"/>
      <c r="LVO157" s="441"/>
      <c r="LVP157" s="441"/>
      <c r="LVQ157" s="441"/>
      <c r="LVR157" s="441"/>
      <c r="LVS157" s="441"/>
      <c r="LVT157" s="441"/>
      <c r="LVU157" s="441"/>
      <c r="LVV157" s="441"/>
      <c r="LVW157" s="441"/>
      <c r="LVX157" s="441"/>
      <c r="LVY157" s="441"/>
      <c r="LVZ157" s="441"/>
      <c r="LWA157" s="441"/>
      <c r="LWB157" s="441"/>
      <c r="LWC157" s="441"/>
      <c r="LWD157" s="441"/>
      <c r="LWE157" s="441"/>
      <c r="LWF157" s="441"/>
      <c r="LWG157" s="441"/>
      <c r="LWH157" s="441"/>
      <c r="LWI157" s="441"/>
      <c r="LWJ157" s="441"/>
      <c r="LWK157" s="441"/>
      <c r="LWL157" s="441"/>
      <c r="LWM157" s="441"/>
      <c r="LWN157" s="441"/>
      <c r="LWO157" s="441"/>
      <c r="LWP157" s="441"/>
      <c r="LWQ157" s="441"/>
      <c r="LWR157" s="441"/>
      <c r="LWS157" s="441"/>
      <c r="LWT157" s="441"/>
      <c r="LWU157" s="441"/>
      <c r="LWV157" s="441"/>
      <c r="LWW157" s="441"/>
      <c r="LWX157" s="441"/>
      <c r="LWY157" s="441"/>
      <c r="LWZ157" s="441"/>
      <c r="LXA157" s="441"/>
      <c r="LXB157" s="441"/>
      <c r="LXC157" s="441"/>
      <c r="LXD157" s="441"/>
      <c r="LXE157" s="441"/>
      <c r="LXF157" s="441"/>
      <c r="LXG157" s="441"/>
      <c r="LXH157" s="441"/>
      <c r="LXI157" s="441"/>
      <c r="LXJ157" s="441"/>
      <c r="LXK157" s="441"/>
      <c r="LXL157" s="441"/>
      <c r="LXM157" s="441"/>
      <c r="LXN157" s="441"/>
      <c r="LXO157" s="441"/>
      <c r="LXP157" s="441"/>
      <c r="LXQ157" s="441"/>
      <c r="LXR157" s="441"/>
      <c r="LXS157" s="441"/>
      <c r="LXT157" s="441"/>
      <c r="LXU157" s="441"/>
      <c r="LXV157" s="441"/>
      <c r="LXW157" s="441"/>
      <c r="LXX157" s="441"/>
      <c r="LXY157" s="441"/>
      <c r="LXZ157" s="441"/>
      <c r="LYA157" s="441"/>
      <c r="LYB157" s="441"/>
      <c r="LYC157" s="441"/>
      <c r="LYD157" s="441"/>
      <c r="LYE157" s="441"/>
      <c r="LYF157" s="441"/>
      <c r="LYG157" s="441"/>
      <c r="LYH157" s="441"/>
      <c r="LYI157" s="441"/>
      <c r="LYJ157" s="441"/>
      <c r="LYK157" s="441"/>
      <c r="LYL157" s="441"/>
      <c r="LYM157" s="441"/>
      <c r="LYN157" s="441"/>
      <c r="LYO157" s="441"/>
      <c r="LYP157" s="441"/>
      <c r="LYQ157" s="441"/>
      <c r="LYR157" s="441"/>
      <c r="LYS157" s="441"/>
      <c r="LYT157" s="441"/>
      <c r="LYU157" s="441"/>
      <c r="LYV157" s="441"/>
      <c r="LYW157" s="441"/>
      <c r="LYX157" s="441"/>
      <c r="LYY157" s="441"/>
      <c r="LYZ157" s="441"/>
      <c r="LZA157" s="441"/>
      <c r="LZB157" s="441"/>
      <c r="LZC157" s="441"/>
      <c r="LZD157" s="441"/>
      <c r="LZE157" s="441"/>
      <c r="LZF157" s="441"/>
      <c r="LZG157" s="441"/>
      <c r="LZH157" s="441"/>
      <c r="LZI157" s="441"/>
      <c r="LZJ157" s="441"/>
      <c r="LZK157" s="441"/>
      <c r="LZL157" s="441"/>
      <c r="LZM157" s="441"/>
      <c r="LZN157" s="441"/>
      <c r="LZO157" s="441"/>
      <c r="LZP157" s="441"/>
      <c r="LZQ157" s="441"/>
      <c r="LZR157" s="441"/>
      <c r="LZS157" s="441"/>
      <c r="LZT157" s="441"/>
      <c r="LZU157" s="441"/>
      <c r="LZV157" s="441"/>
      <c r="LZW157" s="441"/>
      <c r="LZX157" s="441"/>
      <c r="LZY157" s="441"/>
      <c r="LZZ157" s="441"/>
      <c r="MAA157" s="441"/>
      <c r="MAB157" s="441"/>
      <c r="MAC157" s="441"/>
      <c r="MAD157" s="441"/>
      <c r="MAE157" s="441"/>
      <c r="MAF157" s="441"/>
      <c r="MAG157" s="441"/>
      <c r="MAH157" s="441"/>
      <c r="MAI157" s="441"/>
      <c r="MAJ157" s="441"/>
      <c r="MAK157" s="441"/>
      <c r="MAL157" s="441"/>
      <c r="MAM157" s="441"/>
      <c r="MAN157" s="441"/>
      <c r="MAO157" s="441"/>
      <c r="MAP157" s="441"/>
      <c r="MAQ157" s="441"/>
      <c r="MAR157" s="441"/>
      <c r="MAS157" s="441"/>
      <c r="MAT157" s="441"/>
      <c r="MAU157" s="441"/>
      <c r="MAV157" s="441"/>
      <c r="MAW157" s="441"/>
      <c r="MAX157" s="441"/>
      <c r="MAY157" s="441"/>
      <c r="MAZ157" s="441"/>
      <c r="MBA157" s="441"/>
      <c r="MBB157" s="441"/>
      <c r="MBC157" s="441"/>
      <c r="MBD157" s="441"/>
      <c r="MBE157" s="441"/>
      <c r="MBF157" s="441"/>
      <c r="MBG157" s="441"/>
      <c r="MBH157" s="441"/>
      <c r="MBI157" s="441"/>
      <c r="MBJ157" s="441"/>
      <c r="MBK157" s="441"/>
      <c r="MBL157" s="441"/>
      <c r="MBM157" s="441"/>
      <c r="MBN157" s="441"/>
      <c r="MBO157" s="441"/>
      <c r="MBP157" s="441"/>
      <c r="MBQ157" s="441"/>
      <c r="MBR157" s="441"/>
      <c r="MBS157" s="441"/>
      <c r="MBT157" s="441"/>
      <c r="MBU157" s="441"/>
      <c r="MBV157" s="441"/>
      <c r="MBW157" s="441"/>
      <c r="MBX157" s="441"/>
      <c r="MBY157" s="441"/>
      <c r="MBZ157" s="441"/>
      <c r="MCA157" s="441"/>
      <c r="MCB157" s="441"/>
      <c r="MCC157" s="441"/>
      <c r="MCD157" s="441"/>
      <c r="MCE157" s="441"/>
      <c r="MCF157" s="441"/>
      <c r="MCG157" s="441"/>
      <c r="MCH157" s="441"/>
      <c r="MCI157" s="441"/>
      <c r="MCJ157" s="441"/>
      <c r="MCK157" s="441"/>
      <c r="MCL157" s="441"/>
      <c r="MCM157" s="441"/>
      <c r="MCN157" s="441"/>
      <c r="MCO157" s="441"/>
      <c r="MCP157" s="441"/>
      <c r="MCQ157" s="441"/>
      <c r="MCR157" s="441"/>
      <c r="MCS157" s="441"/>
      <c r="MCT157" s="441"/>
      <c r="MCU157" s="441"/>
      <c r="MCV157" s="441"/>
      <c r="MCW157" s="441"/>
      <c r="MCX157" s="441"/>
      <c r="MCY157" s="441"/>
      <c r="MCZ157" s="441"/>
      <c r="MDA157" s="441"/>
      <c r="MDB157" s="441"/>
      <c r="MDC157" s="441"/>
      <c r="MDD157" s="441"/>
      <c r="MDE157" s="441"/>
      <c r="MDF157" s="441"/>
      <c r="MDG157" s="441"/>
      <c r="MDH157" s="441"/>
      <c r="MDI157" s="441"/>
      <c r="MDJ157" s="441"/>
      <c r="MDK157" s="441"/>
      <c r="MDL157" s="441"/>
      <c r="MDM157" s="441"/>
      <c r="MDN157" s="441"/>
      <c r="MDO157" s="441"/>
      <c r="MDP157" s="441"/>
      <c r="MDQ157" s="441"/>
      <c r="MDR157" s="441"/>
      <c r="MDS157" s="441"/>
      <c r="MDT157" s="441"/>
      <c r="MDU157" s="441"/>
      <c r="MDV157" s="441"/>
      <c r="MDW157" s="441"/>
      <c r="MDX157" s="441"/>
      <c r="MDY157" s="441"/>
      <c r="MDZ157" s="441"/>
      <c r="MEA157" s="441"/>
      <c r="MEB157" s="441"/>
      <c r="MEC157" s="441"/>
      <c r="MED157" s="441"/>
      <c r="MEE157" s="441"/>
      <c r="MEF157" s="441"/>
      <c r="MEG157" s="441"/>
      <c r="MEH157" s="441"/>
      <c r="MEI157" s="441"/>
      <c r="MEJ157" s="441"/>
      <c r="MEK157" s="441"/>
      <c r="MEL157" s="441"/>
      <c r="MEM157" s="441"/>
      <c r="MEN157" s="441"/>
      <c r="MEO157" s="441"/>
      <c r="MEP157" s="441"/>
      <c r="MEQ157" s="441"/>
      <c r="MER157" s="441"/>
      <c r="MES157" s="441"/>
      <c r="MET157" s="441"/>
      <c r="MEU157" s="441"/>
      <c r="MEV157" s="441"/>
      <c r="MEW157" s="441"/>
      <c r="MEX157" s="441"/>
      <c r="MEY157" s="441"/>
      <c r="MEZ157" s="441"/>
      <c r="MFA157" s="441"/>
      <c r="MFB157" s="441"/>
      <c r="MFC157" s="441"/>
      <c r="MFD157" s="441"/>
      <c r="MFE157" s="441"/>
      <c r="MFF157" s="441"/>
      <c r="MFG157" s="441"/>
      <c r="MFH157" s="441"/>
      <c r="MFI157" s="441"/>
      <c r="MFJ157" s="441"/>
      <c r="MFK157" s="441"/>
      <c r="MFL157" s="441"/>
      <c r="MFM157" s="441"/>
      <c r="MFN157" s="441"/>
      <c r="MFO157" s="441"/>
      <c r="MFP157" s="441"/>
      <c r="MFQ157" s="441"/>
      <c r="MFR157" s="441"/>
      <c r="MFS157" s="441"/>
      <c r="MFT157" s="441"/>
      <c r="MFU157" s="441"/>
      <c r="MFV157" s="441"/>
      <c r="MFW157" s="441"/>
      <c r="MFX157" s="441"/>
      <c r="MFY157" s="441"/>
      <c r="MFZ157" s="441"/>
      <c r="MGA157" s="441"/>
      <c r="MGB157" s="441"/>
      <c r="MGC157" s="441"/>
      <c r="MGD157" s="441"/>
      <c r="MGE157" s="441"/>
      <c r="MGF157" s="441"/>
      <c r="MGG157" s="441"/>
      <c r="MGH157" s="441"/>
      <c r="MGI157" s="441"/>
      <c r="MGJ157" s="441"/>
      <c r="MGK157" s="441"/>
      <c r="MGL157" s="441"/>
      <c r="MGM157" s="441"/>
      <c r="MGN157" s="441"/>
      <c r="MGO157" s="441"/>
      <c r="MGP157" s="441"/>
      <c r="MGQ157" s="441"/>
      <c r="MGR157" s="441"/>
      <c r="MGS157" s="441"/>
      <c r="MGT157" s="441"/>
      <c r="MGU157" s="441"/>
      <c r="MGV157" s="441"/>
      <c r="MGW157" s="441"/>
      <c r="MGX157" s="441"/>
      <c r="MGY157" s="441"/>
      <c r="MGZ157" s="441"/>
      <c r="MHA157" s="441"/>
      <c r="MHB157" s="441"/>
      <c r="MHC157" s="441"/>
      <c r="MHD157" s="441"/>
      <c r="MHE157" s="441"/>
      <c r="MHF157" s="441"/>
      <c r="MHG157" s="441"/>
      <c r="MHH157" s="441"/>
      <c r="MHI157" s="441"/>
      <c r="MHJ157" s="441"/>
      <c r="MHK157" s="441"/>
      <c r="MHL157" s="441"/>
      <c r="MHM157" s="441"/>
      <c r="MHN157" s="441"/>
      <c r="MHO157" s="441"/>
      <c r="MHP157" s="441"/>
      <c r="MHQ157" s="441"/>
      <c r="MHR157" s="441"/>
      <c r="MHS157" s="441"/>
      <c r="MHT157" s="441"/>
      <c r="MHU157" s="441"/>
      <c r="MHV157" s="441"/>
      <c r="MHW157" s="441"/>
      <c r="MHX157" s="441"/>
      <c r="MHY157" s="441"/>
      <c r="MHZ157" s="441"/>
      <c r="MIA157" s="441"/>
      <c r="MIB157" s="441"/>
      <c r="MIC157" s="441"/>
      <c r="MID157" s="441"/>
      <c r="MIE157" s="441"/>
      <c r="MIF157" s="441"/>
      <c r="MIG157" s="441"/>
      <c r="MIH157" s="441"/>
      <c r="MII157" s="441"/>
      <c r="MIJ157" s="441"/>
      <c r="MIK157" s="441"/>
      <c r="MIL157" s="441"/>
      <c r="MIM157" s="441"/>
      <c r="MIN157" s="441"/>
      <c r="MIO157" s="441"/>
      <c r="MIP157" s="441"/>
      <c r="MIQ157" s="441"/>
      <c r="MIR157" s="441"/>
      <c r="MIS157" s="441"/>
      <c r="MIT157" s="441"/>
      <c r="MIU157" s="441"/>
      <c r="MIV157" s="441"/>
      <c r="MIW157" s="441"/>
      <c r="MIX157" s="441"/>
      <c r="MIY157" s="441"/>
      <c r="MIZ157" s="441"/>
      <c r="MJA157" s="441"/>
      <c r="MJB157" s="441"/>
      <c r="MJC157" s="441"/>
      <c r="MJD157" s="441"/>
      <c r="MJE157" s="441"/>
      <c r="MJF157" s="441"/>
      <c r="MJG157" s="441"/>
      <c r="MJH157" s="441"/>
      <c r="MJI157" s="441"/>
      <c r="MJJ157" s="441"/>
      <c r="MJK157" s="441"/>
      <c r="MJL157" s="441"/>
      <c r="MJM157" s="441"/>
      <c r="MJN157" s="441"/>
      <c r="MJO157" s="441"/>
      <c r="MJP157" s="441"/>
      <c r="MJQ157" s="441"/>
      <c r="MJR157" s="441"/>
      <c r="MJS157" s="441"/>
      <c r="MJT157" s="441"/>
      <c r="MJU157" s="441"/>
      <c r="MJV157" s="441"/>
      <c r="MJW157" s="441"/>
      <c r="MJX157" s="441"/>
      <c r="MJY157" s="441"/>
      <c r="MJZ157" s="441"/>
      <c r="MKA157" s="441"/>
      <c r="MKB157" s="441"/>
      <c r="MKC157" s="441"/>
      <c r="MKD157" s="441"/>
      <c r="MKE157" s="441"/>
      <c r="MKF157" s="441"/>
      <c r="MKG157" s="441"/>
      <c r="MKH157" s="441"/>
      <c r="MKI157" s="441"/>
      <c r="MKJ157" s="441"/>
      <c r="MKK157" s="441"/>
      <c r="MKL157" s="441"/>
      <c r="MKM157" s="441"/>
      <c r="MKN157" s="441"/>
      <c r="MKO157" s="441"/>
      <c r="MKP157" s="441"/>
      <c r="MKQ157" s="441"/>
      <c r="MKR157" s="441"/>
      <c r="MKS157" s="441"/>
      <c r="MKT157" s="441"/>
      <c r="MKU157" s="441"/>
      <c r="MKV157" s="441"/>
      <c r="MKW157" s="441"/>
      <c r="MKX157" s="441"/>
      <c r="MKY157" s="441"/>
      <c r="MKZ157" s="441"/>
      <c r="MLA157" s="441"/>
      <c r="MLB157" s="441"/>
      <c r="MLC157" s="441"/>
      <c r="MLD157" s="441"/>
      <c r="MLE157" s="441"/>
      <c r="MLF157" s="441"/>
      <c r="MLG157" s="441"/>
      <c r="MLH157" s="441"/>
      <c r="MLI157" s="441"/>
      <c r="MLJ157" s="441"/>
      <c r="MLK157" s="441"/>
      <c r="MLL157" s="441"/>
      <c r="MLM157" s="441"/>
      <c r="MLN157" s="441"/>
      <c r="MLO157" s="441"/>
      <c r="MLP157" s="441"/>
      <c r="MLQ157" s="441"/>
      <c r="MLR157" s="441"/>
      <c r="MLS157" s="441"/>
      <c r="MLT157" s="441"/>
      <c r="MLU157" s="441"/>
      <c r="MLV157" s="441"/>
      <c r="MLW157" s="441"/>
      <c r="MLX157" s="441"/>
      <c r="MLY157" s="441"/>
      <c r="MLZ157" s="441"/>
      <c r="MMA157" s="441"/>
      <c r="MMB157" s="441"/>
      <c r="MMC157" s="441"/>
      <c r="MMD157" s="441"/>
      <c r="MME157" s="441"/>
      <c r="MMF157" s="441"/>
      <c r="MMG157" s="441"/>
      <c r="MMH157" s="441"/>
      <c r="MMI157" s="441"/>
      <c r="MMJ157" s="441"/>
      <c r="MMK157" s="441"/>
      <c r="MML157" s="441"/>
      <c r="MMM157" s="441"/>
      <c r="MMN157" s="441"/>
      <c r="MMO157" s="441"/>
      <c r="MMP157" s="441"/>
      <c r="MMQ157" s="441"/>
      <c r="MMR157" s="441"/>
      <c r="MMS157" s="441"/>
      <c r="MMT157" s="441"/>
      <c r="MMU157" s="441"/>
      <c r="MMV157" s="441"/>
      <c r="MMW157" s="441"/>
      <c r="MMX157" s="441"/>
      <c r="MMY157" s="441"/>
      <c r="MMZ157" s="441"/>
      <c r="MNA157" s="441"/>
      <c r="MNB157" s="441"/>
      <c r="MNC157" s="441"/>
      <c r="MND157" s="441"/>
      <c r="MNE157" s="441"/>
      <c r="MNF157" s="441"/>
      <c r="MNG157" s="441"/>
      <c r="MNH157" s="441"/>
      <c r="MNI157" s="441"/>
      <c r="MNJ157" s="441"/>
      <c r="MNK157" s="441"/>
      <c r="MNL157" s="441"/>
      <c r="MNM157" s="441"/>
      <c r="MNN157" s="441"/>
      <c r="MNO157" s="441"/>
      <c r="MNP157" s="441"/>
      <c r="MNQ157" s="441"/>
      <c r="MNR157" s="441"/>
      <c r="MNS157" s="441"/>
      <c r="MNT157" s="441"/>
      <c r="MNU157" s="441"/>
      <c r="MNV157" s="441"/>
      <c r="MNW157" s="441"/>
      <c r="MNX157" s="441"/>
      <c r="MNY157" s="441"/>
      <c r="MNZ157" s="441"/>
      <c r="MOA157" s="441"/>
      <c r="MOB157" s="441"/>
      <c r="MOC157" s="441"/>
      <c r="MOD157" s="441"/>
      <c r="MOE157" s="441"/>
      <c r="MOF157" s="441"/>
      <c r="MOG157" s="441"/>
      <c r="MOH157" s="441"/>
      <c r="MOI157" s="441"/>
      <c r="MOJ157" s="441"/>
      <c r="MOK157" s="441"/>
      <c r="MOL157" s="441"/>
      <c r="MOM157" s="441"/>
      <c r="MON157" s="441"/>
      <c r="MOO157" s="441"/>
      <c r="MOP157" s="441"/>
      <c r="MOQ157" s="441"/>
      <c r="MOR157" s="441"/>
      <c r="MOS157" s="441"/>
      <c r="MOT157" s="441"/>
      <c r="MOU157" s="441"/>
      <c r="MOV157" s="441"/>
      <c r="MOW157" s="441"/>
      <c r="MOX157" s="441"/>
      <c r="MOY157" s="441"/>
      <c r="MOZ157" s="441"/>
      <c r="MPA157" s="441"/>
      <c r="MPB157" s="441"/>
      <c r="MPC157" s="441"/>
      <c r="MPD157" s="441"/>
      <c r="MPE157" s="441"/>
      <c r="MPF157" s="441"/>
      <c r="MPG157" s="441"/>
      <c r="MPH157" s="441"/>
      <c r="MPI157" s="441"/>
      <c r="MPJ157" s="441"/>
      <c r="MPK157" s="441"/>
      <c r="MPL157" s="441"/>
      <c r="MPM157" s="441"/>
      <c r="MPN157" s="441"/>
      <c r="MPO157" s="441"/>
      <c r="MPP157" s="441"/>
      <c r="MPQ157" s="441"/>
      <c r="MPR157" s="441"/>
      <c r="MPS157" s="441"/>
      <c r="MPT157" s="441"/>
      <c r="MPU157" s="441"/>
      <c r="MPV157" s="441"/>
      <c r="MPW157" s="441"/>
      <c r="MPX157" s="441"/>
      <c r="MPY157" s="441"/>
      <c r="MPZ157" s="441"/>
      <c r="MQA157" s="441"/>
      <c r="MQB157" s="441"/>
      <c r="MQC157" s="441"/>
      <c r="MQD157" s="441"/>
      <c r="MQE157" s="441"/>
      <c r="MQF157" s="441"/>
      <c r="MQG157" s="441"/>
      <c r="MQH157" s="441"/>
      <c r="MQI157" s="441"/>
      <c r="MQJ157" s="441"/>
      <c r="MQK157" s="441"/>
      <c r="MQL157" s="441"/>
      <c r="MQM157" s="441"/>
      <c r="MQN157" s="441"/>
      <c r="MQO157" s="441"/>
      <c r="MQP157" s="441"/>
      <c r="MQQ157" s="441"/>
      <c r="MQR157" s="441"/>
      <c r="MQS157" s="441"/>
      <c r="MQT157" s="441"/>
      <c r="MQU157" s="441"/>
      <c r="MQV157" s="441"/>
      <c r="MQW157" s="441"/>
      <c r="MQX157" s="441"/>
      <c r="MQY157" s="441"/>
      <c r="MQZ157" s="441"/>
      <c r="MRA157" s="441"/>
      <c r="MRB157" s="441"/>
      <c r="MRC157" s="441"/>
      <c r="MRD157" s="441"/>
      <c r="MRE157" s="441"/>
      <c r="MRF157" s="441"/>
      <c r="MRG157" s="441"/>
      <c r="MRH157" s="441"/>
      <c r="MRI157" s="441"/>
      <c r="MRJ157" s="441"/>
      <c r="MRK157" s="441"/>
      <c r="MRL157" s="441"/>
      <c r="MRM157" s="441"/>
      <c r="MRN157" s="441"/>
      <c r="MRO157" s="441"/>
      <c r="MRP157" s="441"/>
      <c r="MRQ157" s="441"/>
      <c r="MRR157" s="441"/>
      <c r="MRS157" s="441"/>
      <c r="MRT157" s="441"/>
      <c r="MRU157" s="441"/>
      <c r="MRV157" s="441"/>
      <c r="MRW157" s="441"/>
      <c r="MRX157" s="441"/>
      <c r="MRY157" s="441"/>
      <c r="MRZ157" s="441"/>
      <c r="MSA157" s="441"/>
      <c r="MSB157" s="441"/>
      <c r="MSC157" s="441"/>
      <c r="MSD157" s="441"/>
      <c r="MSE157" s="441"/>
      <c r="MSF157" s="441"/>
      <c r="MSG157" s="441"/>
      <c r="MSH157" s="441"/>
      <c r="MSI157" s="441"/>
      <c r="MSJ157" s="441"/>
      <c r="MSK157" s="441"/>
      <c r="MSL157" s="441"/>
      <c r="MSM157" s="441"/>
      <c r="MSN157" s="441"/>
      <c r="MSO157" s="441"/>
      <c r="MSP157" s="441"/>
      <c r="MSQ157" s="441"/>
      <c r="MSR157" s="441"/>
      <c r="MSS157" s="441"/>
      <c r="MST157" s="441"/>
      <c r="MSU157" s="441"/>
      <c r="MSV157" s="441"/>
      <c r="MSW157" s="441"/>
      <c r="MSX157" s="441"/>
      <c r="MSY157" s="441"/>
      <c r="MSZ157" s="441"/>
      <c r="MTA157" s="441"/>
      <c r="MTB157" s="441"/>
      <c r="MTC157" s="441"/>
      <c r="MTD157" s="441"/>
      <c r="MTE157" s="441"/>
      <c r="MTF157" s="441"/>
      <c r="MTG157" s="441"/>
      <c r="MTH157" s="441"/>
      <c r="MTI157" s="441"/>
      <c r="MTJ157" s="441"/>
      <c r="MTK157" s="441"/>
      <c r="MTL157" s="441"/>
      <c r="MTM157" s="441"/>
      <c r="MTN157" s="441"/>
      <c r="MTO157" s="441"/>
      <c r="MTP157" s="441"/>
      <c r="MTQ157" s="441"/>
      <c r="MTR157" s="441"/>
      <c r="MTS157" s="441"/>
      <c r="MTT157" s="441"/>
      <c r="MTU157" s="441"/>
      <c r="MTV157" s="441"/>
      <c r="MTW157" s="441"/>
      <c r="MTX157" s="441"/>
      <c r="MTY157" s="441"/>
      <c r="MTZ157" s="441"/>
      <c r="MUA157" s="441"/>
      <c r="MUB157" s="441"/>
      <c r="MUC157" s="441"/>
      <c r="MUD157" s="441"/>
      <c r="MUE157" s="441"/>
      <c r="MUF157" s="441"/>
      <c r="MUG157" s="441"/>
      <c r="MUH157" s="441"/>
      <c r="MUI157" s="441"/>
      <c r="MUJ157" s="441"/>
      <c r="MUK157" s="441"/>
      <c r="MUL157" s="441"/>
      <c r="MUM157" s="441"/>
      <c r="MUN157" s="441"/>
      <c r="MUO157" s="441"/>
      <c r="MUP157" s="441"/>
      <c r="MUQ157" s="441"/>
      <c r="MUR157" s="441"/>
      <c r="MUS157" s="441"/>
      <c r="MUT157" s="441"/>
      <c r="MUU157" s="441"/>
      <c r="MUV157" s="441"/>
      <c r="MUW157" s="441"/>
      <c r="MUX157" s="441"/>
      <c r="MUY157" s="441"/>
      <c r="MUZ157" s="441"/>
      <c r="MVA157" s="441"/>
      <c r="MVB157" s="441"/>
      <c r="MVC157" s="441"/>
      <c r="MVD157" s="441"/>
      <c r="MVE157" s="441"/>
      <c r="MVF157" s="441"/>
      <c r="MVG157" s="441"/>
      <c r="MVH157" s="441"/>
      <c r="MVI157" s="441"/>
      <c r="MVJ157" s="441"/>
      <c r="MVK157" s="441"/>
      <c r="MVL157" s="441"/>
      <c r="MVM157" s="441"/>
      <c r="MVN157" s="441"/>
      <c r="MVO157" s="441"/>
      <c r="MVP157" s="441"/>
      <c r="MVQ157" s="441"/>
      <c r="MVR157" s="441"/>
      <c r="MVS157" s="441"/>
      <c r="MVT157" s="441"/>
      <c r="MVU157" s="441"/>
      <c r="MVV157" s="441"/>
      <c r="MVW157" s="441"/>
      <c r="MVX157" s="441"/>
      <c r="MVY157" s="441"/>
      <c r="MVZ157" s="441"/>
      <c r="MWA157" s="441"/>
      <c r="MWB157" s="441"/>
      <c r="MWC157" s="441"/>
      <c r="MWD157" s="441"/>
      <c r="MWE157" s="441"/>
      <c r="MWF157" s="441"/>
      <c r="MWG157" s="441"/>
      <c r="MWH157" s="441"/>
      <c r="MWI157" s="441"/>
      <c r="MWJ157" s="441"/>
      <c r="MWK157" s="441"/>
      <c r="MWL157" s="441"/>
      <c r="MWM157" s="441"/>
      <c r="MWN157" s="441"/>
      <c r="MWO157" s="441"/>
      <c r="MWP157" s="441"/>
      <c r="MWQ157" s="441"/>
      <c r="MWR157" s="441"/>
      <c r="MWS157" s="441"/>
      <c r="MWT157" s="441"/>
      <c r="MWU157" s="441"/>
      <c r="MWV157" s="441"/>
      <c r="MWW157" s="441"/>
      <c r="MWX157" s="441"/>
      <c r="MWY157" s="441"/>
      <c r="MWZ157" s="441"/>
      <c r="MXA157" s="441"/>
      <c r="MXB157" s="441"/>
      <c r="MXC157" s="441"/>
      <c r="MXD157" s="441"/>
      <c r="MXE157" s="441"/>
      <c r="MXF157" s="441"/>
      <c r="MXG157" s="441"/>
      <c r="MXH157" s="441"/>
      <c r="MXI157" s="441"/>
      <c r="MXJ157" s="441"/>
      <c r="MXK157" s="441"/>
      <c r="MXL157" s="441"/>
      <c r="MXM157" s="441"/>
      <c r="MXN157" s="441"/>
      <c r="MXO157" s="441"/>
      <c r="MXP157" s="441"/>
      <c r="MXQ157" s="441"/>
      <c r="MXR157" s="441"/>
      <c r="MXS157" s="441"/>
      <c r="MXT157" s="441"/>
      <c r="MXU157" s="441"/>
      <c r="MXV157" s="441"/>
      <c r="MXW157" s="441"/>
      <c r="MXX157" s="441"/>
      <c r="MXY157" s="441"/>
      <c r="MXZ157" s="441"/>
      <c r="MYA157" s="441"/>
      <c r="MYB157" s="441"/>
      <c r="MYC157" s="441"/>
      <c r="MYD157" s="441"/>
      <c r="MYE157" s="441"/>
      <c r="MYF157" s="441"/>
      <c r="MYG157" s="441"/>
      <c r="MYH157" s="441"/>
      <c r="MYI157" s="441"/>
      <c r="MYJ157" s="441"/>
      <c r="MYK157" s="441"/>
      <c r="MYL157" s="441"/>
      <c r="MYM157" s="441"/>
      <c r="MYN157" s="441"/>
      <c r="MYO157" s="441"/>
      <c r="MYP157" s="441"/>
      <c r="MYQ157" s="441"/>
      <c r="MYR157" s="441"/>
      <c r="MYS157" s="441"/>
      <c r="MYT157" s="441"/>
      <c r="MYU157" s="441"/>
      <c r="MYV157" s="441"/>
      <c r="MYW157" s="441"/>
      <c r="MYX157" s="441"/>
      <c r="MYY157" s="441"/>
      <c r="MYZ157" s="441"/>
      <c r="MZA157" s="441"/>
      <c r="MZB157" s="441"/>
      <c r="MZC157" s="441"/>
      <c r="MZD157" s="441"/>
      <c r="MZE157" s="441"/>
      <c r="MZF157" s="441"/>
      <c r="MZG157" s="441"/>
      <c r="MZH157" s="441"/>
      <c r="MZI157" s="441"/>
      <c r="MZJ157" s="441"/>
      <c r="MZK157" s="441"/>
      <c r="MZL157" s="441"/>
      <c r="MZM157" s="441"/>
      <c r="MZN157" s="441"/>
      <c r="MZO157" s="441"/>
      <c r="MZP157" s="441"/>
      <c r="MZQ157" s="441"/>
      <c r="MZR157" s="441"/>
      <c r="MZS157" s="441"/>
      <c r="MZT157" s="441"/>
      <c r="MZU157" s="441"/>
      <c r="MZV157" s="441"/>
      <c r="MZW157" s="441"/>
      <c r="MZX157" s="441"/>
      <c r="MZY157" s="441"/>
      <c r="MZZ157" s="441"/>
      <c r="NAA157" s="441"/>
      <c r="NAB157" s="441"/>
      <c r="NAC157" s="441"/>
      <c r="NAD157" s="441"/>
      <c r="NAE157" s="441"/>
      <c r="NAF157" s="441"/>
      <c r="NAG157" s="441"/>
      <c r="NAH157" s="441"/>
      <c r="NAI157" s="441"/>
      <c r="NAJ157" s="441"/>
      <c r="NAK157" s="441"/>
      <c r="NAL157" s="441"/>
      <c r="NAM157" s="441"/>
      <c r="NAN157" s="441"/>
      <c r="NAO157" s="441"/>
      <c r="NAP157" s="441"/>
      <c r="NAQ157" s="441"/>
      <c r="NAR157" s="441"/>
      <c r="NAS157" s="441"/>
      <c r="NAT157" s="441"/>
      <c r="NAU157" s="441"/>
      <c r="NAV157" s="441"/>
      <c r="NAW157" s="441"/>
      <c r="NAX157" s="441"/>
      <c r="NAY157" s="441"/>
      <c r="NAZ157" s="441"/>
      <c r="NBA157" s="441"/>
      <c r="NBB157" s="441"/>
      <c r="NBC157" s="441"/>
      <c r="NBD157" s="441"/>
      <c r="NBE157" s="441"/>
      <c r="NBF157" s="441"/>
      <c r="NBG157" s="441"/>
      <c r="NBH157" s="441"/>
      <c r="NBI157" s="441"/>
      <c r="NBJ157" s="441"/>
      <c r="NBK157" s="441"/>
      <c r="NBL157" s="441"/>
      <c r="NBM157" s="441"/>
      <c r="NBN157" s="441"/>
      <c r="NBO157" s="441"/>
      <c r="NBP157" s="441"/>
      <c r="NBQ157" s="441"/>
      <c r="NBR157" s="441"/>
      <c r="NBS157" s="441"/>
      <c r="NBT157" s="441"/>
      <c r="NBU157" s="441"/>
      <c r="NBV157" s="441"/>
      <c r="NBW157" s="441"/>
      <c r="NBX157" s="441"/>
      <c r="NBY157" s="441"/>
      <c r="NBZ157" s="441"/>
      <c r="NCA157" s="441"/>
      <c r="NCB157" s="441"/>
      <c r="NCC157" s="441"/>
      <c r="NCD157" s="441"/>
      <c r="NCE157" s="441"/>
      <c r="NCF157" s="441"/>
      <c r="NCG157" s="441"/>
      <c r="NCH157" s="441"/>
      <c r="NCI157" s="441"/>
      <c r="NCJ157" s="441"/>
      <c r="NCK157" s="441"/>
      <c r="NCL157" s="441"/>
      <c r="NCM157" s="441"/>
      <c r="NCN157" s="441"/>
      <c r="NCO157" s="441"/>
      <c r="NCP157" s="441"/>
      <c r="NCQ157" s="441"/>
      <c r="NCR157" s="441"/>
      <c r="NCS157" s="441"/>
      <c r="NCT157" s="441"/>
      <c r="NCU157" s="441"/>
      <c r="NCV157" s="441"/>
      <c r="NCW157" s="441"/>
      <c r="NCX157" s="441"/>
      <c r="NCY157" s="441"/>
      <c r="NCZ157" s="441"/>
      <c r="NDA157" s="441"/>
      <c r="NDB157" s="441"/>
      <c r="NDC157" s="441"/>
      <c r="NDD157" s="441"/>
      <c r="NDE157" s="441"/>
      <c r="NDF157" s="441"/>
      <c r="NDG157" s="441"/>
      <c r="NDH157" s="441"/>
      <c r="NDI157" s="441"/>
      <c r="NDJ157" s="441"/>
      <c r="NDK157" s="441"/>
      <c r="NDL157" s="441"/>
      <c r="NDM157" s="441"/>
      <c r="NDN157" s="441"/>
      <c r="NDO157" s="441"/>
      <c r="NDP157" s="441"/>
      <c r="NDQ157" s="441"/>
      <c r="NDR157" s="441"/>
      <c r="NDS157" s="441"/>
      <c r="NDT157" s="441"/>
      <c r="NDU157" s="441"/>
      <c r="NDV157" s="441"/>
      <c r="NDW157" s="441"/>
      <c r="NDX157" s="441"/>
      <c r="NDY157" s="441"/>
      <c r="NDZ157" s="441"/>
      <c r="NEA157" s="441"/>
      <c r="NEB157" s="441"/>
      <c r="NEC157" s="441"/>
      <c r="NED157" s="441"/>
      <c r="NEE157" s="441"/>
      <c r="NEF157" s="441"/>
      <c r="NEG157" s="441"/>
      <c r="NEH157" s="441"/>
      <c r="NEI157" s="441"/>
      <c r="NEJ157" s="441"/>
      <c r="NEK157" s="441"/>
      <c r="NEL157" s="441"/>
      <c r="NEM157" s="441"/>
      <c r="NEN157" s="441"/>
      <c r="NEO157" s="441"/>
      <c r="NEP157" s="441"/>
      <c r="NEQ157" s="441"/>
      <c r="NER157" s="441"/>
      <c r="NES157" s="441"/>
      <c r="NET157" s="441"/>
      <c r="NEU157" s="441"/>
      <c r="NEV157" s="441"/>
      <c r="NEW157" s="441"/>
      <c r="NEX157" s="441"/>
      <c r="NEY157" s="441"/>
      <c r="NEZ157" s="441"/>
      <c r="NFA157" s="441"/>
      <c r="NFB157" s="441"/>
      <c r="NFC157" s="441"/>
      <c r="NFD157" s="441"/>
      <c r="NFE157" s="441"/>
      <c r="NFF157" s="441"/>
      <c r="NFG157" s="441"/>
      <c r="NFH157" s="441"/>
      <c r="NFI157" s="441"/>
      <c r="NFJ157" s="441"/>
      <c r="NFK157" s="441"/>
      <c r="NFL157" s="441"/>
      <c r="NFM157" s="441"/>
      <c r="NFN157" s="441"/>
      <c r="NFO157" s="441"/>
      <c r="NFP157" s="441"/>
      <c r="NFQ157" s="441"/>
      <c r="NFR157" s="441"/>
      <c r="NFS157" s="441"/>
      <c r="NFT157" s="441"/>
      <c r="NFU157" s="441"/>
      <c r="NFV157" s="441"/>
      <c r="NFW157" s="441"/>
      <c r="NFX157" s="441"/>
      <c r="NFY157" s="441"/>
      <c r="NFZ157" s="441"/>
      <c r="NGA157" s="441"/>
      <c r="NGB157" s="441"/>
      <c r="NGC157" s="441"/>
      <c r="NGD157" s="441"/>
      <c r="NGE157" s="441"/>
      <c r="NGF157" s="441"/>
      <c r="NGG157" s="441"/>
      <c r="NGH157" s="441"/>
      <c r="NGI157" s="441"/>
      <c r="NGJ157" s="441"/>
      <c r="NGK157" s="441"/>
      <c r="NGL157" s="441"/>
      <c r="NGM157" s="441"/>
      <c r="NGN157" s="441"/>
      <c r="NGO157" s="441"/>
      <c r="NGP157" s="441"/>
      <c r="NGQ157" s="441"/>
      <c r="NGR157" s="441"/>
      <c r="NGS157" s="441"/>
      <c r="NGT157" s="441"/>
      <c r="NGU157" s="441"/>
      <c r="NGV157" s="441"/>
      <c r="NGW157" s="441"/>
      <c r="NGX157" s="441"/>
      <c r="NGY157" s="441"/>
      <c r="NGZ157" s="441"/>
      <c r="NHA157" s="441"/>
      <c r="NHB157" s="441"/>
      <c r="NHC157" s="441"/>
      <c r="NHD157" s="441"/>
      <c r="NHE157" s="441"/>
      <c r="NHF157" s="441"/>
      <c r="NHG157" s="441"/>
      <c r="NHH157" s="441"/>
      <c r="NHI157" s="441"/>
      <c r="NHJ157" s="441"/>
      <c r="NHK157" s="441"/>
      <c r="NHL157" s="441"/>
      <c r="NHM157" s="441"/>
      <c r="NHN157" s="441"/>
      <c r="NHO157" s="441"/>
      <c r="NHP157" s="441"/>
      <c r="NHQ157" s="441"/>
      <c r="NHR157" s="441"/>
      <c r="NHS157" s="441"/>
      <c r="NHT157" s="441"/>
      <c r="NHU157" s="441"/>
      <c r="NHV157" s="441"/>
      <c r="NHW157" s="441"/>
      <c r="NHX157" s="441"/>
      <c r="NHY157" s="441"/>
      <c r="NHZ157" s="441"/>
      <c r="NIA157" s="441"/>
      <c r="NIB157" s="441"/>
      <c r="NIC157" s="441"/>
      <c r="NID157" s="441"/>
      <c r="NIE157" s="441"/>
      <c r="NIF157" s="441"/>
      <c r="NIG157" s="441"/>
      <c r="NIH157" s="441"/>
      <c r="NII157" s="441"/>
      <c r="NIJ157" s="441"/>
      <c r="NIK157" s="441"/>
      <c r="NIL157" s="441"/>
      <c r="NIM157" s="441"/>
      <c r="NIN157" s="441"/>
      <c r="NIO157" s="441"/>
      <c r="NIP157" s="441"/>
      <c r="NIQ157" s="441"/>
      <c r="NIR157" s="441"/>
      <c r="NIS157" s="441"/>
      <c r="NIT157" s="441"/>
      <c r="NIU157" s="441"/>
      <c r="NIV157" s="441"/>
      <c r="NIW157" s="441"/>
      <c r="NIX157" s="441"/>
      <c r="NIY157" s="441"/>
      <c r="NIZ157" s="441"/>
      <c r="NJA157" s="441"/>
      <c r="NJB157" s="441"/>
      <c r="NJC157" s="441"/>
      <c r="NJD157" s="441"/>
      <c r="NJE157" s="441"/>
      <c r="NJF157" s="441"/>
      <c r="NJG157" s="441"/>
      <c r="NJH157" s="441"/>
      <c r="NJI157" s="441"/>
      <c r="NJJ157" s="441"/>
      <c r="NJK157" s="441"/>
      <c r="NJL157" s="441"/>
      <c r="NJM157" s="441"/>
      <c r="NJN157" s="441"/>
      <c r="NJO157" s="441"/>
      <c r="NJP157" s="441"/>
      <c r="NJQ157" s="441"/>
      <c r="NJR157" s="441"/>
      <c r="NJS157" s="441"/>
      <c r="NJT157" s="441"/>
      <c r="NJU157" s="441"/>
      <c r="NJV157" s="441"/>
      <c r="NJW157" s="441"/>
      <c r="NJX157" s="441"/>
      <c r="NJY157" s="441"/>
      <c r="NJZ157" s="441"/>
      <c r="NKA157" s="441"/>
      <c r="NKB157" s="441"/>
      <c r="NKC157" s="441"/>
      <c r="NKD157" s="441"/>
      <c r="NKE157" s="441"/>
      <c r="NKF157" s="441"/>
      <c r="NKG157" s="441"/>
      <c r="NKH157" s="441"/>
      <c r="NKI157" s="441"/>
      <c r="NKJ157" s="441"/>
      <c r="NKK157" s="441"/>
      <c r="NKL157" s="441"/>
      <c r="NKM157" s="441"/>
      <c r="NKN157" s="441"/>
      <c r="NKO157" s="441"/>
      <c r="NKP157" s="441"/>
      <c r="NKQ157" s="441"/>
      <c r="NKR157" s="441"/>
      <c r="NKS157" s="441"/>
      <c r="NKT157" s="441"/>
      <c r="NKU157" s="441"/>
      <c r="NKV157" s="441"/>
      <c r="NKW157" s="441"/>
      <c r="NKX157" s="441"/>
      <c r="NKY157" s="441"/>
      <c r="NKZ157" s="441"/>
      <c r="NLA157" s="441"/>
      <c r="NLB157" s="441"/>
      <c r="NLC157" s="441"/>
      <c r="NLD157" s="441"/>
      <c r="NLE157" s="441"/>
      <c r="NLF157" s="441"/>
      <c r="NLG157" s="441"/>
      <c r="NLH157" s="441"/>
      <c r="NLI157" s="441"/>
      <c r="NLJ157" s="441"/>
      <c r="NLK157" s="441"/>
      <c r="NLL157" s="441"/>
      <c r="NLM157" s="441"/>
      <c r="NLN157" s="441"/>
      <c r="NLO157" s="441"/>
      <c r="NLP157" s="441"/>
      <c r="NLQ157" s="441"/>
      <c r="NLR157" s="441"/>
      <c r="NLS157" s="441"/>
      <c r="NLT157" s="441"/>
      <c r="NLU157" s="441"/>
      <c r="NLV157" s="441"/>
      <c r="NLW157" s="441"/>
      <c r="NLX157" s="441"/>
      <c r="NLY157" s="441"/>
      <c r="NLZ157" s="441"/>
      <c r="NMA157" s="441"/>
      <c r="NMB157" s="441"/>
      <c r="NMC157" s="441"/>
      <c r="NMD157" s="441"/>
      <c r="NME157" s="441"/>
      <c r="NMF157" s="441"/>
      <c r="NMG157" s="441"/>
      <c r="NMH157" s="441"/>
      <c r="NMI157" s="441"/>
      <c r="NMJ157" s="441"/>
      <c r="NMK157" s="441"/>
      <c r="NML157" s="441"/>
      <c r="NMM157" s="441"/>
      <c r="NMN157" s="441"/>
      <c r="NMO157" s="441"/>
      <c r="NMP157" s="441"/>
      <c r="NMQ157" s="441"/>
      <c r="NMR157" s="441"/>
      <c r="NMS157" s="441"/>
      <c r="NMT157" s="441"/>
      <c r="NMU157" s="441"/>
      <c r="NMV157" s="441"/>
      <c r="NMW157" s="441"/>
      <c r="NMX157" s="441"/>
      <c r="NMY157" s="441"/>
      <c r="NMZ157" s="441"/>
      <c r="NNA157" s="441"/>
      <c r="NNB157" s="441"/>
      <c r="NNC157" s="441"/>
      <c r="NND157" s="441"/>
      <c r="NNE157" s="441"/>
      <c r="NNF157" s="441"/>
      <c r="NNG157" s="441"/>
      <c r="NNH157" s="441"/>
      <c r="NNI157" s="441"/>
      <c r="NNJ157" s="441"/>
      <c r="NNK157" s="441"/>
      <c r="NNL157" s="441"/>
      <c r="NNM157" s="441"/>
      <c r="NNN157" s="441"/>
      <c r="NNO157" s="441"/>
      <c r="NNP157" s="441"/>
      <c r="NNQ157" s="441"/>
      <c r="NNR157" s="441"/>
      <c r="NNS157" s="441"/>
      <c r="NNT157" s="441"/>
      <c r="NNU157" s="441"/>
      <c r="NNV157" s="441"/>
      <c r="NNW157" s="441"/>
      <c r="NNX157" s="441"/>
      <c r="NNY157" s="441"/>
      <c r="NNZ157" s="441"/>
      <c r="NOA157" s="441"/>
      <c r="NOB157" s="441"/>
      <c r="NOC157" s="441"/>
      <c r="NOD157" s="441"/>
      <c r="NOE157" s="441"/>
      <c r="NOF157" s="441"/>
      <c r="NOG157" s="441"/>
      <c r="NOH157" s="441"/>
      <c r="NOI157" s="441"/>
      <c r="NOJ157" s="441"/>
      <c r="NOK157" s="441"/>
      <c r="NOL157" s="441"/>
      <c r="NOM157" s="441"/>
      <c r="NON157" s="441"/>
      <c r="NOO157" s="441"/>
      <c r="NOP157" s="441"/>
      <c r="NOQ157" s="441"/>
      <c r="NOR157" s="441"/>
      <c r="NOS157" s="441"/>
      <c r="NOT157" s="441"/>
      <c r="NOU157" s="441"/>
      <c r="NOV157" s="441"/>
      <c r="NOW157" s="441"/>
      <c r="NOX157" s="441"/>
      <c r="NOY157" s="441"/>
      <c r="NOZ157" s="441"/>
      <c r="NPA157" s="441"/>
      <c r="NPB157" s="441"/>
      <c r="NPC157" s="441"/>
      <c r="NPD157" s="441"/>
      <c r="NPE157" s="441"/>
      <c r="NPF157" s="441"/>
      <c r="NPG157" s="441"/>
      <c r="NPH157" s="441"/>
      <c r="NPI157" s="441"/>
      <c r="NPJ157" s="441"/>
      <c r="NPK157" s="441"/>
      <c r="NPL157" s="441"/>
      <c r="NPM157" s="441"/>
      <c r="NPN157" s="441"/>
      <c r="NPO157" s="441"/>
      <c r="NPP157" s="441"/>
      <c r="NPQ157" s="441"/>
      <c r="NPR157" s="441"/>
      <c r="NPS157" s="441"/>
      <c r="NPT157" s="441"/>
      <c r="NPU157" s="441"/>
      <c r="NPV157" s="441"/>
      <c r="NPW157" s="441"/>
      <c r="NPX157" s="441"/>
      <c r="NPY157" s="441"/>
      <c r="NPZ157" s="441"/>
      <c r="NQA157" s="441"/>
      <c r="NQB157" s="441"/>
      <c r="NQC157" s="441"/>
      <c r="NQD157" s="441"/>
      <c r="NQE157" s="441"/>
      <c r="NQF157" s="441"/>
      <c r="NQG157" s="441"/>
      <c r="NQH157" s="441"/>
      <c r="NQI157" s="441"/>
      <c r="NQJ157" s="441"/>
      <c r="NQK157" s="441"/>
      <c r="NQL157" s="441"/>
      <c r="NQM157" s="441"/>
      <c r="NQN157" s="441"/>
      <c r="NQO157" s="441"/>
      <c r="NQP157" s="441"/>
      <c r="NQQ157" s="441"/>
      <c r="NQR157" s="441"/>
      <c r="NQS157" s="441"/>
      <c r="NQT157" s="441"/>
      <c r="NQU157" s="441"/>
      <c r="NQV157" s="441"/>
      <c r="NQW157" s="441"/>
      <c r="NQX157" s="441"/>
      <c r="NQY157" s="441"/>
      <c r="NQZ157" s="441"/>
      <c r="NRA157" s="441"/>
      <c r="NRB157" s="441"/>
      <c r="NRC157" s="441"/>
      <c r="NRD157" s="441"/>
      <c r="NRE157" s="441"/>
      <c r="NRF157" s="441"/>
      <c r="NRG157" s="441"/>
      <c r="NRH157" s="441"/>
      <c r="NRI157" s="441"/>
      <c r="NRJ157" s="441"/>
      <c r="NRK157" s="441"/>
      <c r="NRL157" s="441"/>
      <c r="NRM157" s="441"/>
      <c r="NRN157" s="441"/>
      <c r="NRO157" s="441"/>
      <c r="NRP157" s="441"/>
      <c r="NRQ157" s="441"/>
      <c r="NRR157" s="441"/>
      <c r="NRS157" s="441"/>
      <c r="NRT157" s="441"/>
      <c r="NRU157" s="441"/>
      <c r="NRV157" s="441"/>
      <c r="NRW157" s="441"/>
      <c r="NRX157" s="441"/>
      <c r="NRY157" s="441"/>
      <c r="NRZ157" s="441"/>
      <c r="NSA157" s="441"/>
      <c r="NSB157" s="441"/>
      <c r="NSC157" s="441"/>
      <c r="NSD157" s="441"/>
      <c r="NSE157" s="441"/>
      <c r="NSF157" s="441"/>
      <c r="NSG157" s="441"/>
      <c r="NSH157" s="441"/>
      <c r="NSI157" s="441"/>
      <c r="NSJ157" s="441"/>
      <c r="NSK157" s="441"/>
      <c r="NSL157" s="441"/>
      <c r="NSM157" s="441"/>
      <c r="NSN157" s="441"/>
      <c r="NSO157" s="441"/>
      <c r="NSP157" s="441"/>
      <c r="NSQ157" s="441"/>
      <c r="NSR157" s="441"/>
      <c r="NSS157" s="441"/>
      <c r="NST157" s="441"/>
      <c r="NSU157" s="441"/>
      <c r="NSV157" s="441"/>
      <c r="NSW157" s="441"/>
      <c r="NSX157" s="441"/>
      <c r="NSY157" s="441"/>
      <c r="NSZ157" s="441"/>
      <c r="NTA157" s="441"/>
      <c r="NTB157" s="441"/>
      <c r="NTC157" s="441"/>
      <c r="NTD157" s="441"/>
      <c r="NTE157" s="441"/>
      <c r="NTF157" s="441"/>
      <c r="NTG157" s="441"/>
      <c r="NTH157" s="441"/>
      <c r="NTI157" s="441"/>
      <c r="NTJ157" s="441"/>
      <c r="NTK157" s="441"/>
      <c r="NTL157" s="441"/>
      <c r="NTM157" s="441"/>
      <c r="NTN157" s="441"/>
      <c r="NTO157" s="441"/>
      <c r="NTP157" s="441"/>
      <c r="NTQ157" s="441"/>
      <c r="NTR157" s="441"/>
      <c r="NTS157" s="441"/>
      <c r="NTT157" s="441"/>
      <c r="NTU157" s="441"/>
      <c r="NTV157" s="441"/>
      <c r="NTW157" s="441"/>
      <c r="NTX157" s="441"/>
      <c r="NTY157" s="441"/>
      <c r="NTZ157" s="441"/>
      <c r="NUA157" s="441"/>
      <c r="NUB157" s="441"/>
      <c r="NUC157" s="441"/>
      <c r="NUD157" s="441"/>
      <c r="NUE157" s="441"/>
      <c r="NUF157" s="441"/>
      <c r="NUG157" s="441"/>
      <c r="NUH157" s="441"/>
      <c r="NUI157" s="441"/>
      <c r="NUJ157" s="441"/>
      <c r="NUK157" s="441"/>
      <c r="NUL157" s="441"/>
      <c r="NUM157" s="441"/>
      <c r="NUN157" s="441"/>
      <c r="NUO157" s="441"/>
      <c r="NUP157" s="441"/>
      <c r="NUQ157" s="441"/>
      <c r="NUR157" s="441"/>
      <c r="NUS157" s="441"/>
      <c r="NUT157" s="441"/>
      <c r="NUU157" s="441"/>
      <c r="NUV157" s="441"/>
      <c r="NUW157" s="441"/>
      <c r="NUX157" s="441"/>
      <c r="NUY157" s="441"/>
      <c r="NUZ157" s="441"/>
      <c r="NVA157" s="441"/>
      <c r="NVB157" s="441"/>
      <c r="NVC157" s="441"/>
      <c r="NVD157" s="441"/>
      <c r="NVE157" s="441"/>
      <c r="NVF157" s="441"/>
      <c r="NVG157" s="441"/>
      <c r="NVH157" s="441"/>
      <c r="NVI157" s="441"/>
      <c r="NVJ157" s="441"/>
      <c r="NVK157" s="441"/>
      <c r="NVL157" s="441"/>
      <c r="NVM157" s="441"/>
      <c r="NVN157" s="441"/>
      <c r="NVO157" s="441"/>
      <c r="NVP157" s="441"/>
      <c r="NVQ157" s="441"/>
      <c r="NVR157" s="441"/>
      <c r="NVS157" s="441"/>
      <c r="NVT157" s="441"/>
      <c r="NVU157" s="441"/>
      <c r="NVV157" s="441"/>
      <c r="NVW157" s="441"/>
      <c r="NVX157" s="441"/>
      <c r="NVY157" s="441"/>
      <c r="NVZ157" s="441"/>
      <c r="NWA157" s="441"/>
      <c r="NWB157" s="441"/>
      <c r="NWC157" s="441"/>
      <c r="NWD157" s="441"/>
      <c r="NWE157" s="441"/>
      <c r="NWF157" s="441"/>
      <c r="NWG157" s="441"/>
      <c r="NWH157" s="441"/>
      <c r="NWI157" s="441"/>
      <c r="NWJ157" s="441"/>
      <c r="NWK157" s="441"/>
      <c r="NWL157" s="441"/>
      <c r="NWM157" s="441"/>
      <c r="NWN157" s="441"/>
      <c r="NWO157" s="441"/>
      <c r="NWP157" s="441"/>
      <c r="NWQ157" s="441"/>
      <c r="NWR157" s="441"/>
      <c r="NWS157" s="441"/>
      <c r="NWT157" s="441"/>
      <c r="NWU157" s="441"/>
      <c r="NWV157" s="441"/>
      <c r="NWW157" s="441"/>
      <c r="NWX157" s="441"/>
      <c r="NWY157" s="441"/>
      <c r="NWZ157" s="441"/>
      <c r="NXA157" s="441"/>
      <c r="NXB157" s="441"/>
      <c r="NXC157" s="441"/>
      <c r="NXD157" s="441"/>
      <c r="NXE157" s="441"/>
      <c r="NXF157" s="441"/>
      <c r="NXG157" s="441"/>
      <c r="NXH157" s="441"/>
      <c r="NXI157" s="441"/>
      <c r="NXJ157" s="441"/>
      <c r="NXK157" s="441"/>
      <c r="NXL157" s="441"/>
      <c r="NXM157" s="441"/>
      <c r="NXN157" s="441"/>
      <c r="NXO157" s="441"/>
      <c r="NXP157" s="441"/>
      <c r="NXQ157" s="441"/>
      <c r="NXR157" s="441"/>
      <c r="NXS157" s="441"/>
      <c r="NXT157" s="441"/>
      <c r="NXU157" s="441"/>
      <c r="NXV157" s="441"/>
      <c r="NXW157" s="441"/>
      <c r="NXX157" s="441"/>
      <c r="NXY157" s="441"/>
      <c r="NXZ157" s="441"/>
      <c r="NYA157" s="441"/>
      <c r="NYB157" s="441"/>
      <c r="NYC157" s="441"/>
      <c r="NYD157" s="441"/>
      <c r="NYE157" s="441"/>
      <c r="NYF157" s="441"/>
      <c r="NYG157" s="441"/>
      <c r="NYH157" s="441"/>
      <c r="NYI157" s="441"/>
      <c r="NYJ157" s="441"/>
      <c r="NYK157" s="441"/>
      <c r="NYL157" s="441"/>
      <c r="NYM157" s="441"/>
      <c r="NYN157" s="441"/>
      <c r="NYO157" s="441"/>
      <c r="NYP157" s="441"/>
      <c r="NYQ157" s="441"/>
      <c r="NYR157" s="441"/>
      <c r="NYS157" s="441"/>
      <c r="NYT157" s="441"/>
      <c r="NYU157" s="441"/>
      <c r="NYV157" s="441"/>
      <c r="NYW157" s="441"/>
      <c r="NYX157" s="441"/>
      <c r="NYY157" s="441"/>
      <c r="NYZ157" s="441"/>
      <c r="NZA157" s="441"/>
      <c r="NZB157" s="441"/>
      <c r="NZC157" s="441"/>
      <c r="NZD157" s="441"/>
      <c r="NZE157" s="441"/>
      <c r="NZF157" s="441"/>
      <c r="NZG157" s="441"/>
      <c r="NZH157" s="441"/>
      <c r="NZI157" s="441"/>
      <c r="NZJ157" s="441"/>
      <c r="NZK157" s="441"/>
      <c r="NZL157" s="441"/>
      <c r="NZM157" s="441"/>
      <c r="NZN157" s="441"/>
      <c r="NZO157" s="441"/>
      <c r="NZP157" s="441"/>
      <c r="NZQ157" s="441"/>
      <c r="NZR157" s="441"/>
      <c r="NZS157" s="441"/>
      <c r="NZT157" s="441"/>
      <c r="NZU157" s="441"/>
      <c r="NZV157" s="441"/>
      <c r="NZW157" s="441"/>
      <c r="NZX157" s="441"/>
      <c r="NZY157" s="441"/>
      <c r="NZZ157" s="441"/>
      <c r="OAA157" s="441"/>
      <c r="OAB157" s="441"/>
      <c r="OAC157" s="441"/>
      <c r="OAD157" s="441"/>
      <c r="OAE157" s="441"/>
      <c r="OAF157" s="441"/>
      <c r="OAG157" s="441"/>
      <c r="OAH157" s="441"/>
      <c r="OAI157" s="441"/>
      <c r="OAJ157" s="441"/>
      <c r="OAK157" s="441"/>
      <c r="OAL157" s="441"/>
      <c r="OAM157" s="441"/>
      <c r="OAN157" s="441"/>
      <c r="OAO157" s="441"/>
      <c r="OAP157" s="441"/>
      <c r="OAQ157" s="441"/>
      <c r="OAR157" s="441"/>
      <c r="OAS157" s="441"/>
      <c r="OAT157" s="441"/>
      <c r="OAU157" s="441"/>
      <c r="OAV157" s="441"/>
      <c r="OAW157" s="441"/>
      <c r="OAX157" s="441"/>
      <c r="OAY157" s="441"/>
      <c r="OAZ157" s="441"/>
      <c r="OBA157" s="441"/>
      <c r="OBB157" s="441"/>
      <c r="OBC157" s="441"/>
      <c r="OBD157" s="441"/>
      <c r="OBE157" s="441"/>
      <c r="OBF157" s="441"/>
      <c r="OBG157" s="441"/>
      <c r="OBH157" s="441"/>
      <c r="OBI157" s="441"/>
      <c r="OBJ157" s="441"/>
      <c r="OBK157" s="441"/>
      <c r="OBL157" s="441"/>
      <c r="OBM157" s="441"/>
      <c r="OBN157" s="441"/>
      <c r="OBO157" s="441"/>
      <c r="OBP157" s="441"/>
      <c r="OBQ157" s="441"/>
      <c r="OBR157" s="441"/>
      <c r="OBS157" s="441"/>
      <c r="OBT157" s="441"/>
      <c r="OBU157" s="441"/>
      <c r="OBV157" s="441"/>
      <c r="OBW157" s="441"/>
      <c r="OBX157" s="441"/>
      <c r="OBY157" s="441"/>
      <c r="OBZ157" s="441"/>
      <c r="OCA157" s="441"/>
      <c r="OCB157" s="441"/>
      <c r="OCC157" s="441"/>
      <c r="OCD157" s="441"/>
      <c r="OCE157" s="441"/>
      <c r="OCF157" s="441"/>
      <c r="OCG157" s="441"/>
      <c r="OCH157" s="441"/>
      <c r="OCI157" s="441"/>
      <c r="OCJ157" s="441"/>
      <c r="OCK157" s="441"/>
      <c r="OCL157" s="441"/>
      <c r="OCM157" s="441"/>
      <c r="OCN157" s="441"/>
      <c r="OCO157" s="441"/>
      <c r="OCP157" s="441"/>
      <c r="OCQ157" s="441"/>
      <c r="OCR157" s="441"/>
      <c r="OCS157" s="441"/>
      <c r="OCT157" s="441"/>
      <c r="OCU157" s="441"/>
      <c r="OCV157" s="441"/>
      <c r="OCW157" s="441"/>
      <c r="OCX157" s="441"/>
      <c r="OCY157" s="441"/>
      <c r="OCZ157" s="441"/>
      <c r="ODA157" s="441"/>
      <c r="ODB157" s="441"/>
      <c r="ODC157" s="441"/>
      <c r="ODD157" s="441"/>
      <c r="ODE157" s="441"/>
      <c r="ODF157" s="441"/>
      <c r="ODG157" s="441"/>
      <c r="ODH157" s="441"/>
      <c r="ODI157" s="441"/>
      <c r="ODJ157" s="441"/>
      <c r="ODK157" s="441"/>
      <c r="ODL157" s="441"/>
      <c r="ODM157" s="441"/>
      <c r="ODN157" s="441"/>
      <c r="ODO157" s="441"/>
      <c r="ODP157" s="441"/>
      <c r="ODQ157" s="441"/>
      <c r="ODR157" s="441"/>
      <c r="ODS157" s="441"/>
      <c r="ODT157" s="441"/>
      <c r="ODU157" s="441"/>
      <c r="ODV157" s="441"/>
      <c r="ODW157" s="441"/>
      <c r="ODX157" s="441"/>
      <c r="ODY157" s="441"/>
      <c r="ODZ157" s="441"/>
      <c r="OEA157" s="441"/>
      <c r="OEB157" s="441"/>
      <c r="OEC157" s="441"/>
      <c r="OED157" s="441"/>
      <c r="OEE157" s="441"/>
      <c r="OEF157" s="441"/>
      <c r="OEG157" s="441"/>
      <c r="OEH157" s="441"/>
      <c r="OEI157" s="441"/>
      <c r="OEJ157" s="441"/>
      <c r="OEK157" s="441"/>
      <c r="OEL157" s="441"/>
      <c r="OEM157" s="441"/>
      <c r="OEN157" s="441"/>
      <c r="OEO157" s="441"/>
      <c r="OEP157" s="441"/>
      <c r="OEQ157" s="441"/>
      <c r="OER157" s="441"/>
      <c r="OES157" s="441"/>
      <c r="OET157" s="441"/>
      <c r="OEU157" s="441"/>
      <c r="OEV157" s="441"/>
      <c r="OEW157" s="441"/>
      <c r="OEX157" s="441"/>
      <c r="OEY157" s="441"/>
      <c r="OEZ157" s="441"/>
      <c r="OFA157" s="441"/>
      <c r="OFB157" s="441"/>
      <c r="OFC157" s="441"/>
      <c r="OFD157" s="441"/>
      <c r="OFE157" s="441"/>
      <c r="OFF157" s="441"/>
      <c r="OFG157" s="441"/>
      <c r="OFH157" s="441"/>
      <c r="OFI157" s="441"/>
      <c r="OFJ157" s="441"/>
      <c r="OFK157" s="441"/>
      <c r="OFL157" s="441"/>
      <c r="OFM157" s="441"/>
      <c r="OFN157" s="441"/>
      <c r="OFO157" s="441"/>
      <c r="OFP157" s="441"/>
      <c r="OFQ157" s="441"/>
      <c r="OFR157" s="441"/>
      <c r="OFS157" s="441"/>
      <c r="OFT157" s="441"/>
      <c r="OFU157" s="441"/>
      <c r="OFV157" s="441"/>
      <c r="OFW157" s="441"/>
      <c r="OFX157" s="441"/>
      <c r="OFY157" s="441"/>
      <c r="OFZ157" s="441"/>
      <c r="OGA157" s="441"/>
      <c r="OGB157" s="441"/>
      <c r="OGC157" s="441"/>
      <c r="OGD157" s="441"/>
      <c r="OGE157" s="441"/>
      <c r="OGF157" s="441"/>
      <c r="OGG157" s="441"/>
      <c r="OGH157" s="441"/>
      <c r="OGI157" s="441"/>
      <c r="OGJ157" s="441"/>
      <c r="OGK157" s="441"/>
      <c r="OGL157" s="441"/>
      <c r="OGM157" s="441"/>
      <c r="OGN157" s="441"/>
      <c r="OGO157" s="441"/>
      <c r="OGP157" s="441"/>
      <c r="OGQ157" s="441"/>
      <c r="OGR157" s="441"/>
      <c r="OGS157" s="441"/>
      <c r="OGT157" s="441"/>
      <c r="OGU157" s="441"/>
      <c r="OGV157" s="441"/>
      <c r="OGW157" s="441"/>
      <c r="OGX157" s="441"/>
      <c r="OGY157" s="441"/>
      <c r="OGZ157" s="441"/>
      <c r="OHA157" s="441"/>
      <c r="OHB157" s="441"/>
      <c r="OHC157" s="441"/>
      <c r="OHD157" s="441"/>
      <c r="OHE157" s="441"/>
      <c r="OHF157" s="441"/>
      <c r="OHG157" s="441"/>
      <c r="OHH157" s="441"/>
      <c r="OHI157" s="441"/>
      <c r="OHJ157" s="441"/>
      <c r="OHK157" s="441"/>
      <c r="OHL157" s="441"/>
      <c r="OHM157" s="441"/>
      <c r="OHN157" s="441"/>
      <c r="OHO157" s="441"/>
      <c r="OHP157" s="441"/>
      <c r="OHQ157" s="441"/>
      <c r="OHR157" s="441"/>
      <c r="OHS157" s="441"/>
      <c r="OHT157" s="441"/>
      <c r="OHU157" s="441"/>
      <c r="OHV157" s="441"/>
      <c r="OHW157" s="441"/>
      <c r="OHX157" s="441"/>
      <c r="OHY157" s="441"/>
      <c r="OHZ157" s="441"/>
      <c r="OIA157" s="441"/>
      <c r="OIB157" s="441"/>
      <c r="OIC157" s="441"/>
      <c r="OID157" s="441"/>
      <c r="OIE157" s="441"/>
      <c r="OIF157" s="441"/>
      <c r="OIG157" s="441"/>
      <c r="OIH157" s="441"/>
      <c r="OII157" s="441"/>
      <c r="OIJ157" s="441"/>
      <c r="OIK157" s="441"/>
      <c r="OIL157" s="441"/>
      <c r="OIM157" s="441"/>
      <c r="OIN157" s="441"/>
      <c r="OIO157" s="441"/>
      <c r="OIP157" s="441"/>
      <c r="OIQ157" s="441"/>
      <c r="OIR157" s="441"/>
      <c r="OIS157" s="441"/>
      <c r="OIT157" s="441"/>
      <c r="OIU157" s="441"/>
      <c r="OIV157" s="441"/>
      <c r="OIW157" s="441"/>
      <c r="OIX157" s="441"/>
      <c r="OIY157" s="441"/>
      <c r="OIZ157" s="441"/>
      <c r="OJA157" s="441"/>
      <c r="OJB157" s="441"/>
      <c r="OJC157" s="441"/>
      <c r="OJD157" s="441"/>
      <c r="OJE157" s="441"/>
      <c r="OJF157" s="441"/>
      <c r="OJG157" s="441"/>
      <c r="OJH157" s="441"/>
      <c r="OJI157" s="441"/>
      <c r="OJJ157" s="441"/>
      <c r="OJK157" s="441"/>
      <c r="OJL157" s="441"/>
      <c r="OJM157" s="441"/>
      <c r="OJN157" s="441"/>
      <c r="OJO157" s="441"/>
      <c r="OJP157" s="441"/>
      <c r="OJQ157" s="441"/>
      <c r="OJR157" s="441"/>
      <c r="OJS157" s="441"/>
      <c r="OJT157" s="441"/>
      <c r="OJU157" s="441"/>
      <c r="OJV157" s="441"/>
      <c r="OJW157" s="441"/>
      <c r="OJX157" s="441"/>
      <c r="OJY157" s="441"/>
      <c r="OJZ157" s="441"/>
      <c r="OKA157" s="441"/>
      <c r="OKB157" s="441"/>
      <c r="OKC157" s="441"/>
      <c r="OKD157" s="441"/>
      <c r="OKE157" s="441"/>
      <c r="OKF157" s="441"/>
      <c r="OKG157" s="441"/>
      <c r="OKH157" s="441"/>
      <c r="OKI157" s="441"/>
      <c r="OKJ157" s="441"/>
      <c r="OKK157" s="441"/>
      <c r="OKL157" s="441"/>
      <c r="OKM157" s="441"/>
      <c r="OKN157" s="441"/>
      <c r="OKO157" s="441"/>
      <c r="OKP157" s="441"/>
      <c r="OKQ157" s="441"/>
      <c r="OKR157" s="441"/>
      <c r="OKS157" s="441"/>
      <c r="OKT157" s="441"/>
      <c r="OKU157" s="441"/>
      <c r="OKV157" s="441"/>
      <c r="OKW157" s="441"/>
      <c r="OKX157" s="441"/>
      <c r="OKY157" s="441"/>
      <c r="OKZ157" s="441"/>
      <c r="OLA157" s="441"/>
      <c r="OLB157" s="441"/>
      <c r="OLC157" s="441"/>
      <c r="OLD157" s="441"/>
      <c r="OLE157" s="441"/>
      <c r="OLF157" s="441"/>
      <c r="OLG157" s="441"/>
      <c r="OLH157" s="441"/>
      <c r="OLI157" s="441"/>
      <c r="OLJ157" s="441"/>
      <c r="OLK157" s="441"/>
      <c r="OLL157" s="441"/>
      <c r="OLM157" s="441"/>
      <c r="OLN157" s="441"/>
      <c r="OLO157" s="441"/>
      <c r="OLP157" s="441"/>
      <c r="OLQ157" s="441"/>
      <c r="OLR157" s="441"/>
      <c r="OLS157" s="441"/>
      <c r="OLT157" s="441"/>
      <c r="OLU157" s="441"/>
      <c r="OLV157" s="441"/>
      <c r="OLW157" s="441"/>
      <c r="OLX157" s="441"/>
      <c r="OLY157" s="441"/>
      <c r="OLZ157" s="441"/>
      <c r="OMA157" s="441"/>
      <c r="OMB157" s="441"/>
      <c r="OMC157" s="441"/>
      <c r="OMD157" s="441"/>
      <c r="OME157" s="441"/>
      <c r="OMF157" s="441"/>
      <c r="OMG157" s="441"/>
      <c r="OMH157" s="441"/>
      <c r="OMI157" s="441"/>
      <c r="OMJ157" s="441"/>
      <c r="OMK157" s="441"/>
      <c r="OML157" s="441"/>
      <c r="OMM157" s="441"/>
      <c r="OMN157" s="441"/>
      <c r="OMO157" s="441"/>
      <c r="OMP157" s="441"/>
      <c r="OMQ157" s="441"/>
      <c r="OMR157" s="441"/>
      <c r="OMS157" s="441"/>
      <c r="OMT157" s="441"/>
      <c r="OMU157" s="441"/>
      <c r="OMV157" s="441"/>
      <c r="OMW157" s="441"/>
      <c r="OMX157" s="441"/>
      <c r="OMY157" s="441"/>
      <c r="OMZ157" s="441"/>
      <c r="ONA157" s="441"/>
      <c r="ONB157" s="441"/>
      <c r="ONC157" s="441"/>
      <c r="OND157" s="441"/>
      <c r="ONE157" s="441"/>
      <c r="ONF157" s="441"/>
      <c r="ONG157" s="441"/>
      <c r="ONH157" s="441"/>
      <c r="ONI157" s="441"/>
      <c r="ONJ157" s="441"/>
      <c r="ONK157" s="441"/>
      <c r="ONL157" s="441"/>
      <c r="ONM157" s="441"/>
      <c r="ONN157" s="441"/>
      <c r="ONO157" s="441"/>
      <c r="ONP157" s="441"/>
      <c r="ONQ157" s="441"/>
      <c r="ONR157" s="441"/>
      <c r="ONS157" s="441"/>
      <c r="ONT157" s="441"/>
      <c r="ONU157" s="441"/>
      <c r="ONV157" s="441"/>
      <c r="ONW157" s="441"/>
      <c r="ONX157" s="441"/>
      <c r="ONY157" s="441"/>
      <c r="ONZ157" s="441"/>
      <c r="OOA157" s="441"/>
      <c r="OOB157" s="441"/>
      <c r="OOC157" s="441"/>
      <c r="OOD157" s="441"/>
      <c r="OOE157" s="441"/>
      <c r="OOF157" s="441"/>
      <c r="OOG157" s="441"/>
      <c r="OOH157" s="441"/>
      <c r="OOI157" s="441"/>
      <c r="OOJ157" s="441"/>
      <c r="OOK157" s="441"/>
      <c r="OOL157" s="441"/>
      <c r="OOM157" s="441"/>
      <c r="OON157" s="441"/>
      <c r="OOO157" s="441"/>
      <c r="OOP157" s="441"/>
      <c r="OOQ157" s="441"/>
      <c r="OOR157" s="441"/>
      <c r="OOS157" s="441"/>
      <c r="OOT157" s="441"/>
      <c r="OOU157" s="441"/>
      <c r="OOV157" s="441"/>
      <c r="OOW157" s="441"/>
      <c r="OOX157" s="441"/>
      <c r="OOY157" s="441"/>
      <c r="OOZ157" s="441"/>
      <c r="OPA157" s="441"/>
      <c r="OPB157" s="441"/>
      <c r="OPC157" s="441"/>
      <c r="OPD157" s="441"/>
      <c r="OPE157" s="441"/>
      <c r="OPF157" s="441"/>
      <c r="OPG157" s="441"/>
      <c r="OPH157" s="441"/>
      <c r="OPI157" s="441"/>
      <c r="OPJ157" s="441"/>
      <c r="OPK157" s="441"/>
      <c r="OPL157" s="441"/>
      <c r="OPM157" s="441"/>
      <c r="OPN157" s="441"/>
      <c r="OPO157" s="441"/>
      <c r="OPP157" s="441"/>
      <c r="OPQ157" s="441"/>
      <c r="OPR157" s="441"/>
      <c r="OPS157" s="441"/>
      <c r="OPT157" s="441"/>
      <c r="OPU157" s="441"/>
      <c r="OPV157" s="441"/>
      <c r="OPW157" s="441"/>
      <c r="OPX157" s="441"/>
      <c r="OPY157" s="441"/>
      <c r="OPZ157" s="441"/>
      <c r="OQA157" s="441"/>
      <c r="OQB157" s="441"/>
      <c r="OQC157" s="441"/>
      <c r="OQD157" s="441"/>
      <c r="OQE157" s="441"/>
      <c r="OQF157" s="441"/>
      <c r="OQG157" s="441"/>
      <c r="OQH157" s="441"/>
      <c r="OQI157" s="441"/>
      <c r="OQJ157" s="441"/>
      <c r="OQK157" s="441"/>
      <c r="OQL157" s="441"/>
      <c r="OQM157" s="441"/>
      <c r="OQN157" s="441"/>
      <c r="OQO157" s="441"/>
      <c r="OQP157" s="441"/>
      <c r="OQQ157" s="441"/>
      <c r="OQR157" s="441"/>
      <c r="OQS157" s="441"/>
      <c r="OQT157" s="441"/>
      <c r="OQU157" s="441"/>
      <c r="OQV157" s="441"/>
      <c r="OQW157" s="441"/>
      <c r="OQX157" s="441"/>
      <c r="OQY157" s="441"/>
      <c r="OQZ157" s="441"/>
      <c r="ORA157" s="441"/>
      <c r="ORB157" s="441"/>
      <c r="ORC157" s="441"/>
      <c r="ORD157" s="441"/>
      <c r="ORE157" s="441"/>
      <c r="ORF157" s="441"/>
      <c r="ORG157" s="441"/>
      <c r="ORH157" s="441"/>
      <c r="ORI157" s="441"/>
      <c r="ORJ157" s="441"/>
      <c r="ORK157" s="441"/>
      <c r="ORL157" s="441"/>
      <c r="ORM157" s="441"/>
      <c r="ORN157" s="441"/>
      <c r="ORO157" s="441"/>
      <c r="ORP157" s="441"/>
      <c r="ORQ157" s="441"/>
      <c r="ORR157" s="441"/>
      <c r="ORS157" s="441"/>
      <c r="ORT157" s="441"/>
      <c r="ORU157" s="441"/>
      <c r="ORV157" s="441"/>
      <c r="ORW157" s="441"/>
      <c r="ORX157" s="441"/>
      <c r="ORY157" s="441"/>
      <c r="ORZ157" s="441"/>
      <c r="OSA157" s="441"/>
      <c r="OSB157" s="441"/>
      <c r="OSC157" s="441"/>
      <c r="OSD157" s="441"/>
      <c r="OSE157" s="441"/>
      <c r="OSF157" s="441"/>
      <c r="OSG157" s="441"/>
      <c r="OSH157" s="441"/>
      <c r="OSI157" s="441"/>
      <c r="OSJ157" s="441"/>
      <c r="OSK157" s="441"/>
      <c r="OSL157" s="441"/>
      <c r="OSM157" s="441"/>
      <c r="OSN157" s="441"/>
      <c r="OSO157" s="441"/>
      <c r="OSP157" s="441"/>
      <c r="OSQ157" s="441"/>
      <c r="OSR157" s="441"/>
      <c r="OSS157" s="441"/>
      <c r="OST157" s="441"/>
      <c r="OSU157" s="441"/>
      <c r="OSV157" s="441"/>
      <c r="OSW157" s="441"/>
      <c r="OSX157" s="441"/>
      <c r="OSY157" s="441"/>
      <c r="OSZ157" s="441"/>
      <c r="OTA157" s="441"/>
      <c r="OTB157" s="441"/>
      <c r="OTC157" s="441"/>
      <c r="OTD157" s="441"/>
      <c r="OTE157" s="441"/>
      <c r="OTF157" s="441"/>
      <c r="OTG157" s="441"/>
      <c r="OTH157" s="441"/>
      <c r="OTI157" s="441"/>
      <c r="OTJ157" s="441"/>
      <c r="OTK157" s="441"/>
      <c r="OTL157" s="441"/>
      <c r="OTM157" s="441"/>
      <c r="OTN157" s="441"/>
      <c r="OTO157" s="441"/>
      <c r="OTP157" s="441"/>
      <c r="OTQ157" s="441"/>
      <c r="OTR157" s="441"/>
      <c r="OTS157" s="441"/>
      <c r="OTT157" s="441"/>
      <c r="OTU157" s="441"/>
      <c r="OTV157" s="441"/>
      <c r="OTW157" s="441"/>
      <c r="OTX157" s="441"/>
      <c r="OTY157" s="441"/>
      <c r="OTZ157" s="441"/>
      <c r="OUA157" s="441"/>
      <c r="OUB157" s="441"/>
      <c r="OUC157" s="441"/>
      <c r="OUD157" s="441"/>
      <c r="OUE157" s="441"/>
      <c r="OUF157" s="441"/>
      <c r="OUG157" s="441"/>
      <c r="OUH157" s="441"/>
      <c r="OUI157" s="441"/>
      <c r="OUJ157" s="441"/>
      <c r="OUK157" s="441"/>
      <c r="OUL157" s="441"/>
      <c r="OUM157" s="441"/>
      <c r="OUN157" s="441"/>
      <c r="OUO157" s="441"/>
      <c r="OUP157" s="441"/>
      <c r="OUQ157" s="441"/>
      <c r="OUR157" s="441"/>
      <c r="OUS157" s="441"/>
      <c r="OUT157" s="441"/>
      <c r="OUU157" s="441"/>
      <c r="OUV157" s="441"/>
      <c r="OUW157" s="441"/>
      <c r="OUX157" s="441"/>
      <c r="OUY157" s="441"/>
      <c r="OUZ157" s="441"/>
      <c r="OVA157" s="441"/>
      <c r="OVB157" s="441"/>
      <c r="OVC157" s="441"/>
      <c r="OVD157" s="441"/>
      <c r="OVE157" s="441"/>
      <c r="OVF157" s="441"/>
      <c r="OVG157" s="441"/>
      <c r="OVH157" s="441"/>
      <c r="OVI157" s="441"/>
      <c r="OVJ157" s="441"/>
      <c r="OVK157" s="441"/>
      <c r="OVL157" s="441"/>
      <c r="OVM157" s="441"/>
      <c r="OVN157" s="441"/>
      <c r="OVO157" s="441"/>
      <c r="OVP157" s="441"/>
      <c r="OVQ157" s="441"/>
      <c r="OVR157" s="441"/>
      <c r="OVS157" s="441"/>
      <c r="OVT157" s="441"/>
      <c r="OVU157" s="441"/>
      <c r="OVV157" s="441"/>
      <c r="OVW157" s="441"/>
      <c r="OVX157" s="441"/>
      <c r="OVY157" s="441"/>
      <c r="OVZ157" s="441"/>
      <c r="OWA157" s="441"/>
      <c r="OWB157" s="441"/>
      <c r="OWC157" s="441"/>
      <c r="OWD157" s="441"/>
      <c r="OWE157" s="441"/>
      <c r="OWF157" s="441"/>
      <c r="OWG157" s="441"/>
      <c r="OWH157" s="441"/>
      <c r="OWI157" s="441"/>
      <c r="OWJ157" s="441"/>
      <c r="OWK157" s="441"/>
      <c r="OWL157" s="441"/>
      <c r="OWM157" s="441"/>
      <c r="OWN157" s="441"/>
      <c r="OWO157" s="441"/>
      <c r="OWP157" s="441"/>
      <c r="OWQ157" s="441"/>
      <c r="OWR157" s="441"/>
      <c r="OWS157" s="441"/>
      <c r="OWT157" s="441"/>
      <c r="OWU157" s="441"/>
      <c r="OWV157" s="441"/>
      <c r="OWW157" s="441"/>
      <c r="OWX157" s="441"/>
      <c r="OWY157" s="441"/>
      <c r="OWZ157" s="441"/>
      <c r="OXA157" s="441"/>
      <c r="OXB157" s="441"/>
      <c r="OXC157" s="441"/>
      <c r="OXD157" s="441"/>
      <c r="OXE157" s="441"/>
      <c r="OXF157" s="441"/>
      <c r="OXG157" s="441"/>
      <c r="OXH157" s="441"/>
      <c r="OXI157" s="441"/>
      <c r="OXJ157" s="441"/>
      <c r="OXK157" s="441"/>
      <c r="OXL157" s="441"/>
      <c r="OXM157" s="441"/>
      <c r="OXN157" s="441"/>
      <c r="OXO157" s="441"/>
      <c r="OXP157" s="441"/>
      <c r="OXQ157" s="441"/>
      <c r="OXR157" s="441"/>
      <c r="OXS157" s="441"/>
      <c r="OXT157" s="441"/>
      <c r="OXU157" s="441"/>
      <c r="OXV157" s="441"/>
      <c r="OXW157" s="441"/>
      <c r="OXX157" s="441"/>
      <c r="OXY157" s="441"/>
      <c r="OXZ157" s="441"/>
      <c r="OYA157" s="441"/>
      <c r="OYB157" s="441"/>
      <c r="OYC157" s="441"/>
      <c r="OYD157" s="441"/>
      <c r="OYE157" s="441"/>
      <c r="OYF157" s="441"/>
      <c r="OYG157" s="441"/>
      <c r="OYH157" s="441"/>
      <c r="OYI157" s="441"/>
      <c r="OYJ157" s="441"/>
      <c r="OYK157" s="441"/>
      <c r="OYL157" s="441"/>
      <c r="OYM157" s="441"/>
      <c r="OYN157" s="441"/>
      <c r="OYO157" s="441"/>
      <c r="OYP157" s="441"/>
      <c r="OYQ157" s="441"/>
      <c r="OYR157" s="441"/>
      <c r="OYS157" s="441"/>
      <c r="OYT157" s="441"/>
      <c r="OYU157" s="441"/>
      <c r="OYV157" s="441"/>
      <c r="OYW157" s="441"/>
      <c r="OYX157" s="441"/>
      <c r="OYY157" s="441"/>
      <c r="OYZ157" s="441"/>
      <c r="OZA157" s="441"/>
      <c r="OZB157" s="441"/>
      <c r="OZC157" s="441"/>
      <c r="OZD157" s="441"/>
      <c r="OZE157" s="441"/>
      <c r="OZF157" s="441"/>
      <c r="OZG157" s="441"/>
      <c r="OZH157" s="441"/>
      <c r="OZI157" s="441"/>
      <c r="OZJ157" s="441"/>
      <c r="OZK157" s="441"/>
      <c r="OZL157" s="441"/>
      <c r="OZM157" s="441"/>
      <c r="OZN157" s="441"/>
      <c r="OZO157" s="441"/>
      <c r="OZP157" s="441"/>
      <c r="OZQ157" s="441"/>
      <c r="OZR157" s="441"/>
      <c r="OZS157" s="441"/>
      <c r="OZT157" s="441"/>
      <c r="OZU157" s="441"/>
      <c r="OZV157" s="441"/>
      <c r="OZW157" s="441"/>
      <c r="OZX157" s="441"/>
      <c r="OZY157" s="441"/>
      <c r="OZZ157" s="441"/>
      <c r="PAA157" s="441"/>
      <c r="PAB157" s="441"/>
      <c r="PAC157" s="441"/>
      <c r="PAD157" s="441"/>
      <c r="PAE157" s="441"/>
      <c r="PAF157" s="441"/>
      <c r="PAG157" s="441"/>
      <c r="PAH157" s="441"/>
      <c r="PAI157" s="441"/>
      <c r="PAJ157" s="441"/>
      <c r="PAK157" s="441"/>
      <c r="PAL157" s="441"/>
      <c r="PAM157" s="441"/>
      <c r="PAN157" s="441"/>
      <c r="PAO157" s="441"/>
      <c r="PAP157" s="441"/>
      <c r="PAQ157" s="441"/>
      <c r="PAR157" s="441"/>
      <c r="PAS157" s="441"/>
      <c r="PAT157" s="441"/>
      <c r="PAU157" s="441"/>
      <c r="PAV157" s="441"/>
      <c r="PAW157" s="441"/>
      <c r="PAX157" s="441"/>
      <c r="PAY157" s="441"/>
      <c r="PAZ157" s="441"/>
      <c r="PBA157" s="441"/>
      <c r="PBB157" s="441"/>
      <c r="PBC157" s="441"/>
      <c r="PBD157" s="441"/>
      <c r="PBE157" s="441"/>
      <c r="PBF157" s="441"/>
      <c r="PBG157" s="441"/>
      <c r="PBH157" s="441"/>
      <c r="PBI157" s="441"/>
      <c r="PBJ157" s="441"/>
      <c r="PBK157" s="441"/>
      <c r="PBL157" s="441"/>
      <c r="PBM157" s="441"/>
      <c r="PBN157" s="441"/>
      <c r="PBO157" s="441"/>
      <c r="PBP157" s="441"/>
      <c r="PBQ157" s="441"/>
      <c r="PBR157" s="441"/>
      <c r="PBS157" s="441"/>
      <c r="PBT157" s="441"/>
      <c r="PBU157" s="441"/>
      <c r="PBV157" s="441"/>
      <c r="PBW157" s="441"/>
      <c r="PBX157" s="441"/>
      <c r="PBY157" s="441"/>
      <c r="PBZ157" s="441"/>
      <c r="PCA157" s="441"/>
      <c r="PCB157" s="441"/>
      <c r="PCC157" s="441"/>
      <c r="PCD157" s="441"/>
      <c r="PCE157" s="441"/>
      <c r="PCF157" s="441"/>
      <c r="PCG157" s="441"/>
      <c r="PCH157" s="441"/>
      <c r="PCI157" s="441"/>
      <c r="PCJ157" s="441"/>
      <c r="PCK157" s="441"/>
      <c r="PCL157" s="441"/>
      <c r="PCM157" s="441"/>
      <c r="PCN157" s="441"/>
      <c r="PCO157" s="441"/>
      <c r="PCP157" s="441"/>
      <c r="PCQ157" s="441"/>
      <c r="PCR157" s="441"/>
      <c r="PCS157" s="441"/>
      <c r="PCT157" s="441"/>
      <c r="PCU157" s="441"/>
      <c r="PCV157" s="441"/>
      <c r="PCW157" s="441"/>
      <c r="PCX157" s="441"/>
      <c r="PCY157" s="441"/>
      <c r="PCZ157" s="441"/>
      <c r="PDA157" s="441"/>
      <c r="PDB157" s="441"/>
      <c r="PDC157" s="441"/>
      <c r="PDD157" s="441"/>
      <c r="PDE157" s="441"/>
      <c r="PDF157" s="441"/>
      <c r="PDG157" s="441"/>
      <c r="PDH157" s="441"/>
      <c r="PDI157" s="441"/>
      <c r="PDJ157" s="441"/>
      <c r="PDK157" s="441"/>
      <c r="PDL157" s="441"/>
      <c r="PDM157" s="441"/>
      <c r="PDN157" s="441"/>
      <c r="PDO157" s="441"/>
      <c r="PDP157" s="441"/>
      <c r="PDQ157" s="441"/>
      <c r="PDR157" s="441"/>
      <c r="PDS157" s="441"/>
      <c r="PDT157" s="441"/>
      <c r="PDU157" s="441"/>
      <c r="PDV157" s="441"/>
      <c r="PDW157" s="441"/>
      <c r="PDX157" s="441"/>
      <c r="PDY157" s="441"/>
      <c r="PDZ157" s="441"/>
      <c r="PEA157" s="441"/>
      <c r="PEB157" s="441"/>
      <c r="PEC157" s="441"/>
      <c r="PED157" s="441"/>
      <c r="PEE157" s="441"/>
      <c r="PEF157" s="441"/>
      <c r="PEG157" s="441"/>
      <c r="PEH157" s="441"/>
      <c r="PEI157" s="441"/>
      <c r="PEJ157" s="441"/>
      <c r="PEK157" s="441"/>
      <c r="PEL157" s="441"/>
      <c r="PEM157" s="441"/>
      <c r="PEN157" s="441"/>
      <c r="PEO157" s="441"/>
      <c r="PEP157" s="441"/>
      <c r="PEQ157" s="441"/>
      <c r="PER157" s="441"/>
      <c r="PES157" s="441"/>
      <c r="PET157" s="441"/>
      <c r="PEU157" s="441"/>
      <c r="PEV157" s="441"/>
      <c r="PEW157" s="441"/>
      <c r="PEX157" s="441"/>
      <c r="PEY157" s="441"/>
      <c r="PEZ157" s="441"/>
      <c r="PFA157" s="441"/>
      <c r="PFB157" s="441"/>
      <c r="PFC157" s="441"/>
      <c r="PFD157" s="441"/>
      <c r="PFE157" s="441"/>
      <c r="PFF157" s="441"/>
      <c r="PFG157" s="441"/>
      <c r="PFH157" s="441"/>
      <c r="PFI157" s="441"/>
      <c r="PFJ157" s="441"/>
      <c r="PFK157" s="441"/>
      <c r="PFL157" s="441"/>
      <c r="PFM157" s="441"/>
      <c r="PFN157" s="441"/>
      <c r="PFO157" s="441"/>
      <c r="PFP157" s="441"/>
      <c r="PFQ157" s="441"/>
      <c r="PFR157" s="441"/>
      <c r="PFS157" s="441"/>
      <c r="PFT157" s="441"/>
      <c r="PFU157" s="441"/>
      <c r="PFV157" s="441"/>
      <c r="PFW157" s="441"/>
      <c r="PFX157" s="441"/>
      <c r="PFY157" s="441"/>
      <c r="PFZ157" s="441"/>
      <c r="PGA157" s="441"/>
      <c r="PGB157" s="441"/>
      <c r="PGC157" s="441"/>
      <c r="PGD157" s="441"/>
      <c r="PGE157" s="441"/>
      <c r="PGF157" s="441"/>
      <c r="PGG157" s="441"/>
      <c r="PGH157" s="441"/>
      <c r="PGI157" s="441"/>
      <c r="PGJ157" s="441"/>
      <c r="PGK157" s="441"/>
      <c r="PGL157" s="441"/>
      <c r="PGM157" s="441"/>
      <c r="PGN157" s="441"/>
      <c r="PGO157" s="441"/>
      <c r="PGP157" s="441"/>
      <c r="PGQ157" s="441"/>
      <c r="PGR157" s="441"/>
      <c r="PGS157" s="441"/>
      <c r="PGT157" s="441"/>
      <c r="PGU157" s="441"/>
      <c r="PGV157" s="441"/>
      <c r="PGW157" s="441"/>
      <c r="PGX157" s="441"/>
      <c r="PGY157" s="441"/>
      <c r="PGZ157" s="441"/>
      <c r="PHA157" s="441"/>
      <c r="PHB157" s="441"/>
      <c r="PHC157" s="441"/>
      <c r="PHD157" s="441"/>
      <c r="PHE157" s="441"/>
      <c r="PHF157" s="441"/>
      <c r="PHG157" s="441"/>
      <c r="PHH157" s="441"/>
      <c r="PHI157" s="441"/>
      <c r="PHJ157" s="441"/>
      <c r="PHK157" s="441"/>
      <c r="PHL157" s="441"/>
      <c r="PHM157" s="441"/>
      <c r="PHN157" s="441"/>
      <c r="PHO157" s="441"/>
      <c r="PHP157" s="441"/>
      <c r="PHQ157" s="441"/>
      <c r="PHR157" s="441"/>
      <c r="PHS157" s="441"/>
      <c r="PHT157" s="441"/>
      <c r="PHU157" s="441"/>
      <c r="PHV157" s="441"/>
      <c r="PHW157" s="441"/>
      <c r="PHX157" s="441"/>
      <c r="PHY157" s="441"/>
      <c r="PHZ157" s="441"/>
      <c r="PIA157" s="441"/>
      <c r="PIB157" s="441"/>
      <c r="PIC157" s="441"/>
      <c r="PID157" s="441"/>
      <c r="PIE157" s="441"/>
      <c r="PIF157" s="441"/>
      <c r="PIG157" s="441"/>
      <c r="PIH157" s="441"/>
      <c r="PII157" s="441"/>
      <c r="PIJ157" s="441"/>
      <c r="PIK157" s="441"/>
      <c r="PIL157" s="441"/>
      <c r="PIM157" s="441"/>
      <c r="PIN157" s="441"/>
      <c r="PIO157" s="441"/>
      <c r="PIP157" s="441"/>
      <c r="PIQ157" s="441"/>
      <c r="PIR157" s="441"/>
      <c r="PIS157" s="441"/>
      <c r="PIT157" s="441"/>
      <c r="PIU157" s="441"/>
      <c r="PIV157" s="441"/>
      <c r="PIW157" s="441"/>
      <c r="PIX157" s="441"/>
      <c r="PIY157" s="441"/>
      <c r="PIZ157" s="441"/>
      <c r="PJA157" s="441"/>
      <c r="PJB157" s="441"/>
      <c r="PJC157" s="441"/>
      <c r="PJD157" s="441"/>
      <c r="PJE157" s="441"/>
      <c r="PJF157" s="441"/>
      <c r="PJG157" s="441"/>
      <c r="PJH157" s="441"/>
      <c r="PJI157" s="441"/>
      <c r="PJJ157" s="441"/>
      <c r="PJK157" s="441"/>
      <c r="PJL157" s="441"/>
      <c r="PJM157" s="441"/>
      <c r="PJN157" s="441"/>
      <c r="PJO157" s="441"/>
      <c r="PJP157" s="441"/>
      <c r="PJQ157" s="441"/>
      <c r="PJR157" s="441"/>
      <c r="PJS157" s="441"/>
      <c r="PJT157" s="441"/>
      <c r="PJU157" s="441"/>
      <c r="PJV157" s="441"/>
      <c r="PJW157" s="441"/>
      <c r="PJX157" s="441"/>
      <c r="PJY157" s="441"/>
      <c r="PJZ157" s="441"/>
      <c r="PKA157" s="441"/>
      <c r="PKB157" s="441"/>
      <c r="PKC157" s="441"/>
      <c r="PKD157" s="441"/>
      <c r="PKE157" s="441"/>
      <c r="PKF157" s="441"/>
      <c r="PKG157" s="441"/>
      <c r="PKH157" s="441"/>
      <c r="PKI157" s="441"/>
      <c r="PKJ157" s="441"/>
      <c r="PKK157" s="441"/>
      <c r="PKL157" s="441"/>
      <c r="PKM157" s="441"/>
      <c r="PKN157" s="441"/>
      <c r="PKO157" s="441"/>
      <c r="PKP157" s="441"/>
      <c r="PKQ157" s="441"/>
      <c r="PKR157" s="441"/>
      <c r="PKS157" s="441"/>
      <c r="PKT157" s="441"/>
      <c r="PKU157" s="441"/>
      <c r="PKV157" s="441"/>
      <c r="PKW157" s="441"/>
      <c r="PKX157" s="441"/>
      <c r="PKY157" s="441"/>
      <c r="PKZ157" s="441"/>
      <c r="PLA157" s="441"/>
      <c r="PLB157" s="441"/>
      <c r="PLC157" s="441"/>
      <c r="PLD157" s="441"/>
      <c r="PLE157" s="441"/>
      <c r="PLF157" s="441"/>
      <c r="PLG157" s="441"/>
      <c r="PLH157" s="441"/>
      <c r="PLI157" s="441"/>
      <c r="PLJ157" s="441"/>
      <c r="PLK157" s="441"/>
      <c r="PLL157" s="441"/>
      <c r="PLM157" s="441"/>
      <c r="PLN157" s="441"/>
      <c r="PLO157" s="441"/>
      <c r="PLP157" s="441"/>
      <c r="PLQ157" s="441"/>
      <c r="PLR157" s="441"/>
      <c r="PLS157" s="441"/>
      <c r="PLT157" s="441"/>
      <c r="PLU157" s="441"/>
      <c r="PLV157" s="441"/>
      <c r="PLW157" s="441"/>
      <c r="PLX157" s="441"/>
      <c r="PLY157" s="441"/>
      <c r="PLZ157" s="441"/>
      <c r="PMA157" s="441"/>
      <c r="PMB157" s="441"/>
      <c r="PMC157" s="441"/>
      <c r="PMD157" s="441"/>
      <c r="PME157" s="441"/>
      <c r="PMF157" s="441"/>
      <c r="PMG157" s="441"/>
      <c r="PMH157" s="441"/>
      <c r="PMI157" s="441"/>
      <c r="PMJ157" s="441"/>
      <c r="PMK157" s="441"/>
      <c r="PML157" s="441"/>
      <c r="PMM157" s="441"/>
      <c r="PMN157" s="441"/>
      <c r="PMO157" s="441"/>
      <c r="PMP157" s="441"/>
      <c r="PMQ157" s="441"/>
      <c r="PMR157" s="441"/>
      <c r="PMS157" s="441"/>
      <c r="PMT157" s="441"/>
      <c r="PMU157" s="441"/>
      <c r="PMV157" s="441"/>
      <c r="PMW157" s="441"/>
      <c r="PMX157" s="441"/>
      <c r="PMY157" s="441"/>
      <c r="PMZ157" s="441"/>
      <c r="PNA157" s="441"/>
      <c r="PNB157" s="441"/>
      <c r="PNC157" s="441"/>
      <c r="PND157" s="441"/>
      <c r="PNE157" s="441"/>
      <c r="PNF157" s="441"/>
      <c r="PNG157" s="441"/>
      <c r="PNH157" s="441"/>
      <c r="PNI157" s="441"/>
      <c r="PNJ157" s="441"/>
      <c r="PNK157" s="441"/>
      <c r="PNL157" s="441"/>
      <c r="PNM157" s="441"/>
      <c r="PNN157" s="441"/>
      <c r="PNO157" s="441"/>
      <c r="PNP157" s="441"/>
      <c r="PNQ157" s="441"/>
      <c r="PNR157" s="441"/>
      <c r="PNS157" s="441"/>
      <c r="PNT157" s="441"/>
      <c r="PNU157" s="441"/>
      <c r="PNV157" s="441"/>
      <c r="PNW157" s="441"/>
      <c r="PNX157" s="441"/>
      <c r="PNY157" s="441"/>
      <c r="PNZ157" s="441"/>
      <c r="POA157" s="441"/>
      <c r="POB157" s="441"/>
      <c r="POC157" s="441"/>
      <c r="POD157" s="441"/>
      <c r="POE157" s="441"/>
      <c r="POF157" s="441"/>
      <c r="POG157" s="441"/>
      <c r="POH157" s="441"/>
      <c r="POI157" s="441"/>
      <c r="POJ157" s="441"/>
      <c r="POK157" s="441"/>
      <c r="POL157" s="441"/>
      <c r="POM157" s="441"/>
      <c r="PON157" s="441"/>
      <c r="POO157" s="441"/>
      <c r="POP157" s="441"/>
      <c r="POQ157" s="441"/>
      <c r="POR157" s="441"/>
      <c r="POS157" s="441"/>
      <c r="POT157" s="441"/>
      <c r="POU157" s="441"/>
      <c r="POV157" s="441"/>
      <c r="POW157" s="441"/>
      <c r="POX157" s="441"/>
      <c r="POY157" s="441"/>
      <c r="POZ157" s="441"/>
      <c r="PPA157" s="441"/>
      <c r="PPB157" s="441"/>
      <c r="PPC157" s="441"/>
      <c r="PPD157" s="441"/>
      <c r="PPE157" s="441"/>
      <c r="PPF157" s="441"/>
      <c r="PPG157" s="441"/>
      <c r="PPH157" s="441"/>
      <c r="PPI157" s="441"/>
      <c r="PPJ157" s="441"/>
      <c r="PPK157" s="441"/>
      <c r="PPL157" s="441"/>
      <c r="PPM157" s="441"/>
      <c r="PPN157" s="441"/>
      <c r="PPO157" s="441"/>
      <c r="PPP157" s="441"/>
      <c r="PPQ157" s="441"/>
      <c r="PPR157" s="441"/>
      <c r="PPS157" s="441"/>
      <c r="PPT157" s="441"/>
      <c r="PPU157" s="441"/>
      <c r="PPV157" s="441"/>
      <c r="PPW157" s="441"/>
      <c r="PPX157" s="441"/>
      <c r="PPY157" s="441"/>
      <c r="PPZ157" s="441"/>
      <c r="PQA157" s="441"/>
      <c r="PQB157" s="441"/>
      <c r="PQC157" s="441"/>
      <c r="PQD157" s="441"/>
      <c r="PQE157" s="441"/>
      <c r="PQF157" s="441"/>
      <c r="PQG157" s="441"/>
      <c r="PQH157" s="441"/>
      <c r="PQI157" s="441"/>
      <c r="PQJ157" s="441"/>
      <c r="PQK157" s="441"/>
      <c r="PQL157" s="441"/>
      <c r="PQM157" s="441"/>
      <c r="PQN157" s="441"/>
      <c r="PQO157" s="441"/>
      <c r="PQP157" s="441"/>
      <c r="PQQ157" s="441"/>
      <c r="PQR157" s="441"/>
      <c r="PQS157" s="441"/>
      <c r="PQT157" s="441"/>
      <c r="PQU157" s="441"/>
      <c r="PQV157" s="441"/>
      <c r="PQW157" s="441"/>
      <c r="PQX157" s="441"/>
      <c r="PQY157" s="441"/>
      <c r="PQZ157" s="441"/>
      <c r="PRA157" s="441"/>
      <c r="PRB157" s="441"/>
      <c r="PRC157" s="441"/>
      <c r="PRD157" s="441"/>
      <c r="PRE157" s="441"/>
      <c r="PRF157" s="441"/>
      <c r="PRG157" s="441"/>
      <c r="PRH157" s="441"/>
      <c r="PRI157" s="441"/>
      <c r="PRJ157" s="441"/>
      <c r="PRK157" s="441"/>
      <c r="PRL157" s="441"/>
      <c r="PRM157" s="441"/>
      <c r="PRN157" s="441"/>
      <c r="PRO157" s="441"/>
      <c r="PRP157" s="441"/>
      <c r="PRQ157" s="441"/>
      <c r="PRR157" s="441"/>
      <c r="PRS157" s="441"/>
      <c r="PRT157" s="441"/>
      <c r="PRU157" s="441"/>
      <c r="PRV157" s="441"/>
      <c r="PRW157" s="441"/>
      <c r="PRX157" s="441"/>
      <c r="PRY157" s="441"/>
      <c r="PRZ157" s="441"/>
      <c r="PSA157" s="441"/>
      <c r="PSB157" s="441"/>
      <c r="PSC157" s="441"/>
      <c r="PSD157" s="441"/>
      <c r="PSE157" s="441"/>
      <c r="PSF157" s="441"/>
      <c r="PSG157" s="441"/>
      <c r="PSH157" s="441"/>
      <c r="PSI157" s="441"/>
      <c r="PSJ157" s="441"/>
      <c r="PSK157" s="441"/>
      <c r="PSL157" s="441"/>
      <c r="PSM157" s="441"/>
      <c r="PSN157" s="441"/>
      <c r="PSO157" s="441"/>
      <c r="PSP157" s="441"/>
      <c r="PSQ157" s="441"/>
      <c r="PSR157" s="441"/>
      <c r="PSS157" s="441"/>
      <c r="PST157" s="441"/>
      <c r="PSU157" s="441"/>
      <c r="PSV157" s="441"/>
      <c r="PSW157" s="441"/>
      <c r="PSX157" s="441"/>
      <c r="PSY157" s="441"/>
      <c r="PSZ157" s="441"/>
      <c r="PTA157" s="441"/>
      <c r="PTB157" s="441"/>
      <c r="PTC157" s="441"/>
      <c r="PTD157" s="441"/>
      <c r="PTE157" s="441"/>
      <c r="PTF157" s="441"/>
      <c r="PTG157" s="441"/>
      <c r="PTH157" s="441"/>
      <c r="PTI157" s="441"/>
      <c r="PTJ157" s="441"/>
      <c r="PTK157" s="441"/>
      <c r="PTL157" s="441"/>
      <c r="PTM157" s="441"/>
      <c r="PTN157" s="441"/>
      <c r="PTO157" s="441"/>
      <c r="PTP157" s="441"/>
      <c r="PTQ157" s="441"/>
      <c r="PTR157" s="441"/>
      <c r="PTS157" s="441"/>
      <c r="PTT157" s="441"/>
      <c r="PTU157" s="441"/>
      <c r="PTV157" s="441"/>
      <c r="PTW157" s="441"/>
      <c r="PTX157" s="441"/>
      <c r="PTY157" s="441"/>
      <c r="PTZ157" s="441"/>
      <c r="PUA157" s="441"/>
      <c r="PUB157" s="441"/>
      <c r="PUC157" s="441"/>
      <c r="PUD157" s="441"/>
      <c r="PUE157" s="441"/>
      <c r="PUF157" s="441"/>
      <c r="PUG157" s="441"/>
      <c r="PUH157" s="441"/>
      <c r="PUI157" s="441"/>
      <c r="PUJ157" s="441"/>
      <c r="PUK157" s="441"/>
      <c r="PUL157" s="441"/>
      <c r="PUM157" s="441"/>
      <c r="PUN157" s="441"/>
      <c r="PUO157" s="441"/>
      <c r="PUP157" s="441"/>
      <c r="PUQ157" s="441"/>
      <c r="PUR157" s="441"/>
      <c r="PUS157" s="441"/>
      <c r="PUT157" s="441"/>
      <c r="PUU157" s="441"/>
      <c r="PUV157" s="441"/>
      <c r="PUW157" s="441"/>
      <c r="PUX157" s="441"/>
      <c r="PUY157" s="441"/>
      <c r="PUZ157" s="441"/>
      <c r="PVA157" s="441"/>
      <c r="PVB157" s="441"/>
      <c r="PVC157" s="441"/>
      <c r="PVD157" s="441"/>
      <c r="PVE157" s="441"/>
      <c r="PVF157" s="441"/>
      <c r="PVG157" s="441"/>
      <c r="PVH157" s="441"/>
      <c r="PVI157" s="441"/>
      <c r="PVJ157" s="441"/>
      <c r="PVK157" s="441"/>
      <c r="PVL157" s="441"/>
      <c r="PVM157" s="441"/>
      <c r="PVN157" s="441"/>
      <c r="PVO157" s="441"/>
      <c r="PVP157" s="441"/>
      <c r="PVQ157" s="441"/>
      <c r="PVR157" s="441"/>
      <c r="PVS157" s="441"/>
      <c r="PVT157" s="441"/>
      <c r="PVU157" s="441"/>
      <c r="PVV157" s="441"/>
      <c r="PVW157" s="441"/>
      <c r="PVX157" s="441"/>
      <c r="PVY157" s="441"/>
      <c r="PVZ157" s="441"/>
      <c r="PWA157" s="441"/>
      <c r="PWB157" s="441"/>
      <c r="PWC157" s="441"/>
      <c r="PWD157" s="441"/>
      <c r="PWE157" s="441"/>
      <c r="PWF157" s="441"/>
      <c r="PWG157" s="441"/>
      <c r="PWH157" s="441"/>
      <c r="PWI157" s="441"/>
      <c r="PWJ157" s="441"/>
      <c r="PWK157" s="441"/>
      <c r="PWL157" s="441"/>
      <c r="PWM157" s="441"/>
      <c r="PWN157" s="441"/>
      <c r="PWO157" s="441"/>
      <c r="PWP157" s="441"/>
      <c r="PWQ157" s="441"/>
      <c r="PWR157" s="441"/>
      <c r="PWS157" s="441"/>
      <c r="PWT157" s="441"/>
      <c r="PWU157" s="441"/>
      <c r="PWV157" s="441"/>
      <c r="PWW157" s="441"/>
      <c r="PWX157" s="441"/>
      <c r="PWY157" s="441"/>
      <c r="PWZ157" s="441"/>
      <c r="PXA157" s="441"/>
      <c r="PXB157" s="441"/>
      <c r="PXC157" s="441"/>
      <c r="PXD157" s="441"/>
      <c r="PXE157" s="441"/>
      <c r="PXF157" s="441"/>
      <c r="PXG157" s="441"/>
      <c r="PXH157" s="441"/>
      <c r="PXI157" s="441"/>
      <c r="PXJ157" s="441"/>
      <c r="PXK157" s="441"/>
      <c r="PXL157" s="441"/>
      <c r="PXM157" s="441"/>
      <c r="PXN157" s="441"/>
      <c r="PXO157" s="441"/>
      <c r="PXP157" s="441"/>
      <c r="PXQ157" s="441"/>
      <c r="PXR157" s="441"/>
      <c r="PXS157" s="441"/>
      <c r="PXT157" s="441"/>
      <c r="PXU157" s="441"/>
      <c r="PXV157" s="441"/>
      <c r="PXW157" s="441"/>
      <c r="PXX157" s="441"/>
      <c r="PXY157" s="441"/>
      <c r="PXZ157" s="441"/>
      <c r="PYA157" s="441"/>
      <c r="PYB157" s="441"/>
      <c r="PYC157" s="441"/>
      <c r="PYD157" s="441"/>
      <c r="PYE157" s="441"/>
      <c r="PYF157" s="441"/>
      <c r="PYG157" s="441"/>
      <c r="PYH157" s="441"/>
      <c r="PYI157" s="441"/>
      <c r="PYJ157" s="441"/>
      <c r="PYK157" s="441"/>
      <c r="PYL157" s="441"/>
      <c r="PYM157" s="441"/>
      <c r="PYN157" s="441"/>
      <c r="PYO157" s="441"/>
      <c r="PYP157" s="441"/>
      <c r="PYQ157" s="441"/>
      <c r="PYR157" s="441"/>
      <c r="PYS157" s="441"/>
      <c r="PYT157" s="441"/>
      <c r="PYU157" s="441"/>
      <c r="PYV157" s="441"/>
      <c r="PYW157" s="441"/>
      <c r="PYX157" s="441"/>
      <c r="PYY157" s="441"/>
      <c r="PYZ157" s="441"/>
      <c r="PZA157" s="441"/>
      <c r="PZB157" s="441"/>
      <c r="PZC157" s="441"/>
      <c r="PZD157" s="441"/>
      <c r="PZE157" s="441"/>
      <c r="PZF157" s="441"/>
      <c r="PZG157" s="441"/>
      <c r="PZH157" s="441"/>
      <c r="PZI157" s="441"/>
      <c r="PZJ157" s="441"/>
      <c r="PZK157" s="441"/>
      <c r="PZL157" s="441"/>
      <c r="PZM157" s="441"/>
      <c r="PZN157" s="441"/>
      <c r="PZO157" s="441"/>
      <c r="PZP157" s="441"/>
      <c r="PZQ157" s="441"/>
      <c r="PZR157" s="441"/>
      <c r="PZS157" s="441"/>
      <c r="PZT157" s="441"/>
      <c r="PZU157" s="441"/>
      <c r="PZV157" s="441"/>
      <c r="PZW157" s="441"/>
      <c r="PZX157" s="441"/>
      <c r="PZY157" s="441"/>
      <c r="PZZ157" s="441"/>
      <c r="QAA157" s="441"/>
      <c r="QAB157" s="441"/>
      <c r="QAC157" s="441"/>
      <c r="QAD157" s="441"/>
      <c r="QAE157" s="441"/>
      <c r="QAF157" s="441"/>
      <c r="QAG157" s="441"/>
      <c r="QAH157" s="441"/>
      <c r="QAI157" s="441"/>
      <c r="QAJ157" s="441"/>
      <c r="QAK157" s="441"/>
      <c r="QAL157" s="441"/>
      <c r="QAM157" s="441"/>
      <c r="QAN157" s="441"/>
      <c r="QAO157" s="441"/>
      <c r="QAP157" s="441"/>
      <c r="QAQ157" s="441"/>
      <c r="QAR157" s="441"/>
      <c r="QAS157" s="441"/>
      <c r="QAT157" s="441"/>
      <c r="QAU157" s="441"/>
      <c r="QAV157" s="441"/>
      <c r="QAW157" s="441"/>
      <c r="QAX157" s="441"/>
      <c r="QAY157" s="441"/>
      <c r="QAZ157" s="441"/>
      <c r="QBA157" s="441"/>
      <c r="QBB157" s="441"/>
      <c r="QBC157" s="441"/>
      <c r="QBD157" s="441"/>
      <c r="QBE157" s="441"/>
      <c r="QBF157" s="441"/>
      <c r="QBG157" s="441"/>
      <c r="QBH157" s="441"/>
      <c r="QBI157" s="441"/>
      <c r="QBJ157" s="441"/>
      <c r="QBK157" s="441"/>
      <c r="QBL157" s="441"/>
      <c r="QBM157" s="441"/>
      <c r="QBN157" s="441"/>
      <c r="QBO157" s="441"/>
      <c r="QBP157" s="441"/>
      <c r="QBQ157" s="441"/>
      <c r="QBR157" s="441"/>
      <c r="QBS157" s="441"/>
      <c r="QBT157" s="441"/>
      <c r="QBU157" s="441"/>
      <c r="QBV157" s="441"/>
      <c r="QBW157" s="441"/>
      <c r="QBX157" s="441"/>
      <c r="QBY157" s="441"/>
      <c r="QBZ157" s="441"/>
      <c r="QCA157" s="441"/>
      <c r="QCB157" s="441"/>
      <c r="QCC157" s="441"/>
      <c r="QCD157" s="441"/>
      <c r="QCE157" s="441"/>
      <c r="QCF157" s="441"/>
      <c r="QCG157" s="441"/>
      <c r="QCH157" s="441"/>
      <c r="QCI157" s="441"/>
      <c r="QCJ157" s="441"/>
      <c r="QCK157" s="441"/>
      <c r="QCL157" s="441"/>
      <c r="QCM157" s="441"/>
      <c r="QCN157" s="441"/>
      <c r="QCO157" s="441"/>
      <c r="QCP157" s="441"/>
      <c r="QCQ157" s="441"/>
      <c r="QCR157" s="441"/>
      <c r="QCS157" s="441"/>
      <c r="QCT157" s="441"/>
      <c r="QCU157" s="441"/>
      <c r="QCV157" s="441"/>
      <c r="QCW157" s="441"/>
      <c r="QCX157" s="441"/>
      <c r="QCY157" s="441"/>
      <c r="QCZ157" s="441"/>
      <c r="QDA157" s="441"/>
      <c r="QDB157" s="441"/>
      <c r="QDC157" s="441"/>
      <c r="QDD157" s="441"/>
      <c r="QDE157" s="441"/>
      <c r="QDF157" s="441"/>
      <c r="QDG157" s="441"/>
      <c r="QDH157" s="441"/>
      <c r="QDI157" s="441"/>
      <c r="QDJ157" s="441"/>
      <c r="QDK157" s="441"/>
      <c r="QDL157" s="441"/>
      <c r="QDM157" s="441"/>
      <c r="QDN157" s="441"/>
      <c r="QDO157" s="441"/>
      <c r="QDP157" s="441"/>
      <c r="QDQ157" s="441"/>
      <c r="QDR157" s="441"/>
      <c r="QDS157" s="441"/>
      <c r="QDT157" s="441"/>
      <c r="QDU157" s="441"/>
      <c r="QDV157" s="441"/>
      <c r="QDW157" s="441"/>
      <c r="QDX157" s="441"/>
      <c r="QDY157" s="441"/>
      <c r="QDZ157" s="441"/>
      <c r="QEA157" s="441"/>
      <c r="QEB157" s="441"/>
      <c r="QEC157" s="441"/>
      <c r="QED157" s="441"/>
      <c r="QEE157" s="441"/>
      <c r="QEF157" s="441"/>
      <c r="QEG157" s="441"/>
      <c r="QEH157" s="441"/>
      <c r="QEI157" s="441"/>
      <c r="QEJ157" s="441"/>
      <c r="QEK157" s="441"/>
      <c r="QEL157" s="441"/>
      <c r="QEM157" s="441"/>
      <c r="QEN157" s="441"/>
      <c r="QEO157" s="441"/>
      <c r="QEP157" s="441"/>
      <c r="QEQ157" s="441"/>
      <c r="QER157" s="441"/>
      <c r="QES157" s="441"/>
      <c r="QET157" s="441"/>
      <c r="QEU157" s="441"/>
      <c r="QEV157" s="441"/>
      <c r="QEW157" s="441"/>
      <c r="QEX157" s="441"/>
      <c r="QEY157" s="441"/>
      <c r="QEZ157" s="441"/>
      <c r="QFA157" s="441"/>
      <c r="QFB157" s="441"/>
      <c r="QFC157" s="441"/>
      <c r="QFD157" s="441"/>
      <c r="QFE157" s="441"/>
      <c r="QFF157" s="441"/>
      <c r="QFG157" s="441"/>
      <c r="QFH157" s="441"/>
      <c r="QFI157" s="441"/>
      <c r="QFJ157" s="441"/>
      <c r="QFK157" s="441"/>
      <c r="QFL157" s="441"/>
      <c r="QFM157" s="441"/>
      <c r="QFN157" s="441"/>
      <c r="QFO157" s="441"/>
      <c r="QFP157" s="441"/>
      <c r="QFQ157" s="441"/>
      <c r="QFR157" s="441"/>
      <c r="QFS157" s="441"/>
      <c r="QFT157" s="441"/>
      <c r="QFU157" s="441"/>
      <c r="QFV157" s="441"/>
      <c r="QFW157" s="441"/>
      <c r="QFX157" s="441"/>
      <c r="QFY157" s="441"/>
      <c r="QFZ157" s="441"/>
      <c r="QGA157" s="441"/>
      <c r="QGB157" s="441"/>
      <c r="QGC157" s="441"/>
      <c r="QGD157" s="441"/>
      <c r="QGE157" s="441"/>
      <c r="QGF157" s="441"/>
      <c r="QGG157" s="441"/>
      <c r="QGH157" s="441"/>
      <c r="QGI157" s="441"/>
      <c r="QGJ157" s="441"/>
      <c r="QGK157" s="441"/>
      <c r="QGL157" s="441"/>
      <c r="QGM157" s="441"/>
      <c r="QGN157" s="441"/>
      <c r="QGO157" s="441"/>
      <c r="QGP157" s="441"/>
      <c r="QGQ157" s="441"/>
      <c r="QGR157" s="441"/>
      <c r="QGS157" s="441"/>
      <c r="QGT157" s="441"/>
      <c r="QGU157" s="441"/>
      <c r="QGV157" s="441"/>
      <c r="QGW157" s="441"/>
      <c r="QGX157" s="441"/>
      <c r="QGY157" s="441"/>
      <c r="QGZ157" s="441"/>
      <c r="QHA157" s="441"/>
      <c r="QHB157" s="441"/>
      <c r="QHC157" s="441"/>
      <c r="QHD157" s="441"/>
      <c r="QHE157" s="441"/>
      <c r="QHF157" s="441"/>
      <c r="QHG157" s="441"/>
      <c r="QHH157" s="441"/>
      <c r="QHI157" s="441"/>
      <c r="QHJ157" s="441"/>
      <c r="QHK157" s="441"/>
      <c r="QHL157" s="441"/>
      <c r="QHM157" s="441"/>
      <c r="QHN157" s="441"/>
      <c r="QHO157" s="441"/>
      <c r="QHP157" s="441"/>
      <c r="QHQ157" s="441"/>
      <c r="QHR157" s="441"/>
      <c r="QHS157" s="441"/>
      <c r="QHT157" s="441"/>
      <c r="QHU157" s="441"/>
      <c r="QHV157" s="441"/>
      <c r="QHW157" s="441"/>
      <c r="QHX157" s="441"/>
      <c r="QHY157" s="441"/>
      <c r="QHZ157" s="441"/>
      <c r="QIA157" s="441"/>
      <c r="QIB157" s="441"/>
      <c r="QIC157" s="441"/>
      <c r="QID157" s="441"/>
      <c r="QIE157" s="441"/>
      <c r="QIF157" s="441"/>
      <c r="QIG157" s="441"/>
      <c r="QIH157" s="441"/>
      <c r="QII157" s="441"/>
      <c r="QIJ157" s="441"/>
      <c r="QIK157" s="441"/>
      <c r="QIL157" s="441"/>
      <c r="QIM157" s="441"/>
      <c r="QIN157" s="441"/>
      <c r="QIO157" s="441"/>
      <c r="QIP157" s="441"/>
      <c r="QIQ157" s="441"/>
      <c r="QIR157" s="441"/>
      <c r="QIS157" s="441"/>
      <c r="QIT157" s="441"/>
      <c r="QIU157" s="441"/>
      <c r="QIV157" s="441"/>
      <c r="QIW157" s="441"/>
      <c r="QIX157" s="441"/>
      <c r="QIY157" s="441"/>
      <c r="QIZ157" s="441"/>
      <c r="QJA157" s="441"/>
      <c r="QJB157" s="441"/>
      <c r="QJC157" s="441"/>
      <c r="QJD157" s="441"/>
      <c r="QJE157" s="441"/>
      <c r="QJF157" s="441"/>
      <c r="QJG157" s="441"/>
      <c r="QJH157" s="441"/>
      <c r="QJI157" s="441"/>
      <c r="QJJ157" s="441"/>
      <c r="QJK157" s="441"/>
      <c r="QJL157" s="441"/>
      <c r="QJM157" s="441"/>
      <c r="QJN157" s="441"/>
      <c r="QJO157" s="441"/>
      <c r="QJP157" s="441"/>
      <c r="QJQ157" s="441"/>
      <c r="QJR157" s="441"/>
      <c r="QJS157" s="441"/>
      <c r="QJT157" s="441"/>
      <c r="QJU157" s="441"/>
      <c r="QJV157" s="441"/>
      <c r="QJW157" s="441"/>
      <c r="QJX157" s="441"/>
      <c r="QJY157" s="441"/>
      <c r="QJZ157" s="441"/>
      <c r="QKA157" s="441"/>
      <c r="QKB157" s="441"/>
      <c r="QKC157" s="441"/>
      <c r="QKD157" s="441"/>
      <c r="QKE157" s="441"/>
      <c r="QKF157" s="441"/>
      <c r="QKG157" s="441"/>
      <c r="QKH157" s="441"/>
      <c r="QKI157" s="441"/>
      <c r="QKJ157" s="441"/>
      <c r="QKK157" s="441"/>
      <c r="QKL157" s="441"/>
      <c r="QKM157" s="441"/>
      <c r="QKN157" s="441"/>
      <c r="QKO157" s="441"/>
      <c r="QKP157" s="441"/>
      <c r="QKQ157" s="441"/>
      <c r="QKR157" s="441"/>
      <c r="QKS157" s="441"/>
      <c r="QKT157" s="441"/>
      <c r="QKU157" s="441"/>
      <c r="QKV157" s="441"/>
      <c r="QKW157" s="441"/>
      <c r="QKX157" s="441"/>
      <c r="QKY157" s="441"/>
      <c r="QKZ157" s="441"/>
      <c r="QLA157" s="441"/>
      <c r="QLB157" s="441"/>
      <c r="QLC157" s="441"/>
      <c r="QLD157" s="441"/>
      <c r="QLE157" s="441"/>
      <c r="QLF157" s="441"/>
      <c r="QLG157" s="441"/>
      <c r="QLH157" s="441"/>
      <c r="QLI157" s="441"/>
      <c r="QLJ157" s="441"/>
      <c r="QLK157" s="441"/>
      <c r="QLL157" s="441"/>
      <c r="QLM157" s="441"/>
      <c r="QLN157" s="441"/>
      <c r="QLO157" s="441"/>
      <c r="QLP157" s="441"/>
      <c r="QLQ157" s="441"/>
      <c r="QLR157" s="441"/>
      <c r="QLS157" s="441"/>
      <c r="QLT157" s="441"/>
      <c r="QLU157" s="441"/>
      <c r="QLV157" s="441"/>
      <c r="QLW157" s="441"/>
      <c r="QLX157" s="441"/>
      <c r="QLY157" s="441"/>
      <c r="QLZ157" s="441"/>
      <c r="QMA157" s="441"/>
      <c r="QMB157" s="441"/>
      <c r="QMC157" s="441"/>
      <c r="QMD157" s="441"/>
      <c r="QME157" s="441"/>
      <c r="QMF157" s="441"/>
      <c r="QMG157" s="441"/>
      <c r="QMH157" s="441"/>
      <c r="QMI157" s="441"/>
      <c r="QMJ157" s="441"/>
      <c r="QMK157" s="441"/>
      <c r="QML157" s="441"/>
      <c r="QMM157" s="441"/>
      <c r="QMN157" s="441"/>
      <c r="QMO157" s="441"/>
      <c r="QMP157" s="441"/>
      <c r="QMQ157" s="441"/>
      <c r="QMR157" s="441"/>
      <c r="QMS157" s="441"/>
      <c r="QMT157" s="441"/>
      <c r="QMU157" s="441"/>
      <c r="QMV157" s="441"/>
      <c r="QMW157" s="441"/>
      <c r="QMX157" s="441"/>
      <c r="QMY157" s="441"/>
      <c r="QMZ157" s="441"/>
      <c r="QNA157" s="441"/>
      <c r="QNB157" s="441"/>
      <c r="QNC157" s="441"/>
      <c r="QND157" s="441"/>
      <c r="QNE157" s="441"/>
      <c r="QNF157" s="441"/>
      <c r="QNG157" s="441"/>
      <c r="QNH157" s="441"/>
      <c r="QNI157" s="441"/>
      <c r="QNJ157" s="441"/>
      <c r="QNK157" s="441"/>
      <c r="QNL157" s="441"/>
      <c r="QNM157" s="441"/>
      <c r="QNN157" s="441"/>
      <c r="QNO157" s="441"/>
      <c r="QNP157" s="441"/>
      <c r="QNQ157" s="441"/>
      <c r="QNR157" s="441"/>
      <c r="QNS157" s="441"/>
      <c r="QNT157" s="441"/>
      <c r="QNU157" s="441"/>
      <c r="QNV157" s="441"/>
      <c r="QNW157" s="441"/>
      <c r="QNX157" s="441"/>
      <c r="QNY157" s="441"/>
      <c r="QNZ157" s="441"/>
      <c r="QOA157" s="441"/>
      <c r="QOB157" s="441"/>
      <c r="QOC157" s="441"/>
      <c r="QOD157" s="441"/>
      <c r="QOE157" s="441"/>
      <c r="QOF157" s="441"/>
      <c r="QOG157" s="441"/>
      <c r="QOH157" s="441"/>
      <c r="QOI157" s="441"/>
      <c r="QOJ157" s="441"/>
      <c r="QOK157" s="441"/>
      <c r="QOL157" s="441"/>
      <c r="QOM157" s="441"/>
      <c r="QON157" s="441"/>
      <c r="QOO157" s="441"/>
      <c r="QOP157" s="441"/>
      <c r="QOQ157" s="441"/>
      <c r="QOR157" s="441"/>
      <c r="QOS157" s="441"/>
      <c r="QOT157" s="441"/>
      <c r="QOU157" s="441"/>
      <c r="QOV157" s="441"/>
      <c r="QOW157" s="441"/>
      <c r="QOX157" s="441"/>
      <c r="QOY157" s="441"/>
      <c r="QOZ157" s="441"/>
      <c r="QPA157" s="441"/>
      <c r="QPB157" s="441"/>
      <c r="QPC157" s="441"/>
      <c r="QPD157" s="441"/>
      <c r="QPE157" s="441"/>
      <c r="QPF157" s="441"/>
      <c r="QPG157" s="441"/>
      <c r="QPH157" s="441"/>
      <c r="QPI157" s="441"/>
      <c r="QPJ157" s="441"/>
      <c r="QPK157" s="441"/>
      <c r="QPL157" s="441"/>
      <c r="QPM157" s="441"/>
      <c r="QPN157" s="441"/>
      <c r="QPO157" s="441"/>
      <c r="QPP157" s="441"/>
      <c r="QPQ157" s="441"/>
      <c r="QPR157" s="441"/>
      <c r="QPS157" s="441"/>
      <c r="QPT157" s="441"/>
      <c r="QPU157" s="441"/>
      <c r="QPV157" s="441"/>
      <c r="QPW157" s="441"/>
      <c r="QPX157" s="441"/>
      <c r="QPY157" s="441"/>
      <c r="QPZ157" s="441"/>
      <c r="QQA157" s="441"/>
      <c r="QQB157" s="441"/>
      <c r="QQC157" s="441"/>
      <c r="QQD157" s="441"/>
      <c r="QQE157" s="441"/>
      <c r="QQF157" s="441"/>
      <c r="QQG157" s="441"/>
      <c r="QQH157" s="441"/>
      <c r="QQI157" s="441"/>
      <c r="QQJ157" s="441"/>
      <c r="QQK157" s="441"/>
      <c r="QQL157" s="441"/>
      <c r="QQM157" s="441"/>
      <c r="QQN157" s="441"/>
      <c r="QQO157" s="441"/>
      <c r="QQP157" s="441"/>
      <c r="QQQ157" s="441"/>
      <c r="QQR157" s="441"/>
      <c r="QQS157" s="441"/>
      <c r="QQT157" s="441"/>
      <c r="QQU157" s="441"/>
      <c r="QQV157" s="441"/>
      <c r="QQW157" s="441"/>
      <c r="QQX157" s="441"/>
      <c r="QQY157" s="441"/>
      <c r="QQZ157" s="441"/>
      <c r="QRA157" s="441"/>
      <c r="QRB157" s="441"/>
      <c r="QRC157" s="441"/>
      <c r="QRD157" s="441"/>
      <c r="QRE157" s="441"/>
      <c r="QRF157" s="441"/>
      <c r="QRG157" s="441"/>
      <c r="QRH157" s="441"/>
      <c r="QRI157" s="441"/>
      <c r="QRJ157" s="441"/>
      <c r="QRK157" s="441"/>
      <c r="QRL157" s="441"/>
      <c r="QRM157" s="441"/>
      <c r="QRN157" s="441"/>
      <c r="QRO157" s="441"/>
      <c r="QRP157" s="441"/>
      <c r="QRQ157" s="441"/>
      <c r="QRR157" s="441"/>
      <c r="QRS157" s="441"/>
      <c r="QRT157" s="441"/>
      <c r="QRU157" s="441"/>
      <c r="QRV157" s="441"/>
      <c r="QRW157" s="441"/>
      <c r="QRX157" s="441"/>
      <c r="QRY157" s="441"/>
      <c r="QRZ157" s="441"/>
      <c r="QSA157" s="441"/>
      <c r="QSB157" s="441"/>
      <c r="QSC157" s="441"/>
      <c r="QSD157" s="441"/>
      <c r="QSE157" s="441"/>
      <c r="QSF157" s="441"/>
      <c r="QSG157" s="441"/>
      <c r="QSH157" s="441"/>
      <c r="QSI157" s="441"/>
      <c r="QSJ157" s="441"/>
      <c r="QSK157" s="441"/>
      <c r="QSL157" s="441"/>
      <c r="QSM157" s="441"/>
      <c r="QSN157" s="441"/>
      <c r="QSO157" s="441"/>
      <c r="QSP157" s="441"/>
      <c r="QSQ157" s="441"/>
      <c r="QSR157" s="441"/>
      <c r="QSS157" s="441"/>
      <c r="QST157" s="441"/>
      <c r="QSU157" s="441"/>
      <c r="QSV157" s="441"/>
      <c r="QSW157" s="441"/>
      <c r="QSX157" s="441"/>
      <c r="QSY157" s="441"/>
      <c r="QSZ157" s="441"/>
      <c r="QTA157" s="441"/>
      <c r="QTB157" s="441"/>
      <c r="QTC157" s="441"/>
      <c r="QTD157" s="441"/>
      <c r="QTE157" s="441"/>
      <c r="QTF157" s="441"/>
      <c r="QTG157" s="441"/>
      <c r="QTH157" s="441"/>
      <c r="QTI157" s="441"/>
      <c r="QTJ157" s="441"/>
      <c r="QTK157" s="441"/>
      <c r="QTL157" s="441"/>
      <c r="QTM157" s="441"/>
      <c r="QTN157" s="441"/>
      <c r="QTO157" s="441"/>
      <c r="QTP157" s="441"/>
      <c r="QTQ157" s="441"/>
      <c r="QTR157" s="441"/>
      <c r="QTS157" s="441"/>
      <c r="QTT157" s="441"/>
      <c r="QTU157" s="441"/>
      <c r="QTV157" s="441"/>
      <c r="QTW157" s="441"/>
      <c r="QTX157" s="441"/>
      <c r="QTY157" s="441"/>
      <c r="QTZ157" s="441"/>
      <c r="QUA157" s="441"/>
      <c r="QUB157" s="441"/>
      <c r="QUC157" s="441"/>
      <c r="QUD157" s="441"/>
      <c r="QUE157" s="441"/>
      <c r="QUF157" s="441"/>
      <c r="QUG157" s="441"/>
      <c r="QUH157" s="441"/>
      <c r="QUI157" s="441"/>
      <c r="QUJ157" s="441"/>
      <c r="QUK157" s="441"/>
      <c r="QUL157" s="441"/>
      <c r="QUM157" s="441"/>
      <c r="QUN157" s="441"/>
      <c r="QUO157" s="441"/>
      <c r="QUP157" s="441"/>
      <c r="QUQ157" s="441"/>
      <c r="QUR157" s="441"/>
      <c r="QUS157" s="441"/>
      <c r="QUT157" s="441"/>
      <c r="QUU157" s="441"/>
      <c r="QUV157" s="441"/>
      <c r="QUW157" s="441"/>
      <c r="QUX157" s="441"/>
      <c r="QUY157" s="441"/>
      <c r="QUZ157" s="441"/>
      <c r="QVA157" s="441"/>
      <c r="QVB157" s="441"/>
      <c r="QVC157" s="441"/>
      <c r="QVD157" s="441"/>
      <c r="QVE157" s="441"/>
      <c r="QVF157" s="441"/>
      <c r="QVG157" s="441"/>
      <c r="QVH157" s="441"/>
      <c r="QVI157" s="441"/>
      <c r="QVJ157" s="441"/>
      <c r="QVK157" s="441"/>
      <c r="QVL157" s="441"/>
      <c r="QVM157" s="441"/>
      <c r="QVN157" s="441"/>
      <c r="QVO157" s="441"/>
      <c r="QVP157" s="441"/>
      <c r="QVQ157" s="441"/>
      <c r="QVR157" s="441"/>
      <c r="QVS157" s="441"/>
      <c r="QVT157" s="441"/>
      <c r="QVU157" s="441"/>
      <c r="QVV157" s="441"/>
      <c r="QVW157" s="441"/>
      <c r="QVX157" s="441"/>
      <c r="QVY157" s="441"/>
      <c r="QVZ157" s="441"/>
      <c r="QWA157" s="441"/>
      <c r="QWB157" s="441"/>
      <c r="QWC157" s="441"/>
      <c r="QWD157" s="441"/>
      <c r="QWE157" s="441"/>
      <c r="QWF157" s="441"/>
      <c r="QWG157" s="441"/>
      <c r="QWH157" s="441"/>
      <c r="QWI157" s="441"/>
      <c r="QWJ157" s="441"/>
      <c r="QWK157" s="441"/>
      <c r="QWL157" s="441"/>
      <c r="QWM157" s="441"/>
      <c r="QWN157" s="441"/>
      <c r="QWO157" s="441"/>
      <c r="QWP157" s="441"/>
      <c r="QWQ157" s="441"/>
      <c r="QWR157" s="441"/>
      <c r="QWS157" s="441"/>
      <c r="QWT157" s="441"/>
      <c r="QWU157" s="441"/>
      <c r="QWV157" s="441"/>
      <c r="QWW157" s="441"/>
      <c r="QWX157" s="441"/>
      <c r="QWY157" s="441"/>
      <c r="QWZ157" s="441"/>
      <c r="QXA157" s="441"/>
      <c r="QXB157" s="441"/>
      <c r="QXC157" s="441"/>
      <c r="QXD157" s="441"/>
      <c r="QXE157" s="441"/>
      <c r="QXF157" s="441"/>
      <c r="QXG157" s="441"/>
      <c r="QXH157" s="441"/>
      <c r="QXI157" s="441"/>
      <c r="QXJ157" s="441"/>
      <c r="QXK157" s="441"/>
      <c r="QXL157" s="441"/>
      <c r="QXM157" s="441"/>
      <c r="QXN157" s="441"/>
      <c r="QXO157" s="441"/>
      <c r="QXP157" s="441"/>
      <c r="QXQ157" s="441"/>
      <c r="QXR157" s="441"/>
      <c r="QXS157" s="441"/>
      <c r="QXT157" s="441"/>
      <c r="QXU157" s="441"/>
      <c r="QXV157" s="441"/>
      <c r="QXW157" s="441"/>
      <c r="QXX157" s="441"/>
      <c r="QXY157" s="441"/>
      <c r="QXZ157" s="441"/>
      <c r="QYA157" s="441"/>
      <c r="QYB157" s="441"/>
      <c r="QYC157" s="441"/>
      <c r="QYD157" s="441"/>
      <c r="QYE157" s="441"/>
      <c r="QYF157" s="441"/>
      <c r="QYG157" s="441"/>
      <c r="QYH157" s="441"/>
      <c r="QYI157" s="441"/>
      <c r="QYJ157" s="441"/>
      <c r="QYK157" s="441"/>
      <c r="QYL157" s="441"/>
      <c r="QYM157" s="441"/>
      <c r="QYN157" s="441"/>
      <c r="QYO157" s="441"/>
      <c r="QYP157" s="441"/>
      <c r="QYQ157" s="441"/>
      <c r="QYR157" s="441"/>
      <c r="QYS157" s="441"/>
      <c r="QYT157" s="441"/>
      <c r="QYU157" s="441"/>
      <c r="QYV157" s="441"/>
      <c r="QYW157" s="441"/>
      <c r="QYX157" s="441"/>
      <c r="QYY157" s="441"/>
      <c r="QYZ157" s="441"/>
      <c r="QZA157" s="441"/>
      <c r="QZB157" s="441"/>
      <c r="QZC157" s="441"/>
      <c r="QZD157" s="441"/>
      <c r="QZE157" s="441"/>
      <c r="QZF157" s="441"/>
      <c r="QZG157" s="441"/>
      <c r="QZH157" s="441"/>
      <c r="QZI157" s="441"/>
      <c r="QZJ157" s="441"/>
      <c r="QZK157" s="441"/>
      <c r="QZL157" s="441"/>
      <c r="QZM157" s="441"/>
      <c r="QZN157" s="441"/>
      <c r="QZO157" s="441"/>
      <c r="QZP157" s="441"/>
      <c r="QZQ157" s="441"/>
      <c r="QZR157" s="441"/>
      <c r="QZS157" s="441"/>
      <c r="QZT157" s="441"/>
      <c r="QZU157" s="441"/>
      <c r="QZV157" s="441"/>
      <c r="QZW157" s="441"/>
      <c r="QZX157" s="441"/>
      <c r="QZY157" s="441"/>
      <c r="QZZ157" s="441"/>
      <c r="RAA157" s="441"/>
      <c r="RAB157" s="441"/>
      <c r="RAC157" s="441"/>
      <c r="RAD157" s="441"/>
      <c r="RAE157" s="441"/>
      <c r="RAF157" s="441"/>
      <c r="RAG157" s="441"/>
      <c r="RAH157" s="441"/>
      <c r="RAI157" s="441"/>
      <c r="RAJ157" s="441"/>
      <c r="RAK157" s="441"/>
      <c r="RAL157" s="441"/>
      <c r="RAM157" s="441"/>
      <c r="RAN157" s="441"/>
      <c r="RAO157" s="441"/>
      <c r="RAP157" s="441"/>
      <c r="RAQ157" s="441"/>
      <c r="RAR157" s="441"/>
      <c r="RAS157" s="441"/>
      <c r="RAT157" s="441"/>
      <c r="RAU157" s="441"/>
      <c r="RAV157" s="441"/>
      <c r="RAW157" s="441"/>
      <c r="RAX157" s="441"/>
      <c r="RAY157" s="441"/>
      <c r="RAZ157" s="441"/>
      <c r="RBA157" s="441"/>
      <c r="RBB157" s="441"/>
      <c r="RBC157" s="441"/>
      <c r="RBD157" s="441"/>
      <c r="RBE157" s="441"/>
      <c r="RBF157" s="441"/>
      <c r="RBG157" s="441"/>
      <c r="RBH157" s="441"/>
      <c r="RBI157" s="441"/>
      <c r="RBJ157" s="441"/>
      <c r="RBK157" s="441"/>
      <c r="RBL157" s="441"/>
      <c r="RBM157" s="441"/>
      <c r="RBN157" s="441"/>
      <c r="RBO157" s="441"/>
      <c r="RBP157" s="441"/>
      <c r="RBQ157" s="441"/>
      <c r="RBR157" s="441"/>
      <c r="RBS157" s="441"/>
      <c r="RBT157" s="441"/>
      <c r="RBU157" s="441"/>
      <c r="RBV157" s="441"/>
      <c r="RBW157" s="441"/>
      <c r="RBX157" s="441"/>
      <c r="RBY157" s="441"/>
      <c r="RBZ157" s="441"/>
      <c r="RCA157" s="441"/>
      <c r="RCB157" s="441"/>
      <c r="RCC157" s="441"/>
      <c r="RCD157" s="441"/>
      <c r="RCE157" s="441"/>
      <c r="RCF157" s="441"/>
      <c r="RCG157" s="441"/>
      <c r="RCH157" s="441"/>
      <c r="RCI157" s="441"/>
      <c r="RCJ157" s="441"/>
      <c r="RCK157" s="441"/>
      <c r="RCL157" s="441"/>
      <c r="RCM157" s="441"/>
      <c r="RCN157" s="441"/>
      <c r="RCO157" s="441"/>
      <c r="RCP157" s="441"/>
      <c r="RCQ157" s="441"/>
      <c r="RCR157" s="441"/>
      <c r="RCS157" s="441"/>
      <c r="RCT157" s="441"/>
      <c r="RCU157" s="441"/>
      <c r="RCV157" s="441"/>
      <c r="RCW157" s="441"/>
      <c r="RCX157" s="441"/>
      <c r="RCY157" s="441"/>
      <c r="RCZ157" s="441"/>
      <c r="RDA157" s="441"/>
      <c r="RDB157" s="441"/>
      <c r="RDC157" s="441"/>
      <c r="RDD157" s="441"/>
      <c r="RDE157" s="441"/>
      <c r="RDF157" s="441"/>
      <c r="RDG157" s="441"/>
      <c r="RDH157" s="441"/>
      <c r="RDI157" s="441"/>
      <c r="RDJ157" s="441"/>
      <c r="RDK157" s="441"/>
      <c r="RDL157" s="441"/>
      <c r="RDM157" s="441"/>
      <c r="RDN157" s="441"/>
      <c r="RDO157" s="441"/>
      <c r="RDP157" s="441"/>
      <c r="RDQ157" s="441"/>
      <c r="RDR157" s="441"/>
      <c r="RDS157" s="441"/>
      <c r="RDT157" s="441"/>
      <c r="RDU157" s="441"/>
      <c r="RDV157" s="441"/>
      <c r="RDW157" s="441"/>
      <c r="RDX157" s="441"/>
      <c r="RDY157" s="441"/>
      <c r="RDZ157" s="441"/>
      <c r="REA157" s="441"/>
      <c r="REB157" s="441"/>
      <c r="REC157" s="441"/>
      <c r="RED157" s="441"/>
      <c r="REE157" s="441"/>
      <c r="REF157" s="441"/>
      <c r="REG157" s="441"/>
      <c r="REH157" s="441"/>
      <c r="REI157" s="441"/>
      <c r="REJ157" s="441"/>
      <c r="REK157" s="441"/>
      <c r="REL157" s="441"/>
      <c r="REM157" s="441"/>
      <c r="REN157" s="441"/>
      <c r="REO157" s="441"/>
      <c r="REP157" s="441"/>
      <c r="REQ157" s="441"/>
      <c r="RER157" s="441"/>
      <c r="RES157" s="441"/>
      <c r="RET157" s="441"/>
      <c r="REU157" s="441"/>
      <c r="REV157" s="441"/>
      <c r="REW157" s="441"/>
      <c r="REX157" s="441"/>
      <c r="REY157" s="441"/>
      <c r="REZ157" s="441"/>
      <c r="RFA157" s="441"/>
      <c r="RFB157" s="441"/>
      <c r="RFC157" s="441"/>
      <c r="RFD157" s="441"/>
      <c r="RFE157" s="441"/>
      <c r="RFF157" s="441"/>
      <c r="RFG157" s="441"/>
      <c r="RFH157" s="441"/>
      <c r="RFI157" s="441"/>
      <c r="RFJ157" s="441"/>
      <c r="RFK157" s="441"/>
      <c r="RFL157" s="441"/>
      <c r="RFM157" s="441"/>
      <c r="RFN157" s="441"/>
      <c r="RFO157" s="441"/>
      <c r="RFP157" s="441"/>
      <c r="RFQ157" s="441"/>
      <c r="RFR157" s="441"/>
      <c r="RFS157" s="441"/>
      <c r="RFT157" s="441"/>
      <c r="RFU157" s="441"/>
      <c r="RFV157" s="441"/>
      <c r="RFW157" s="441"/>
      <c r="RFX157" s="441"/>
      <c r="RFY157" s="441"/>
      <c r="RFZ157" s="441"/>
      <c r="RGA157" s="441"/>
      <c r="RGB157" s="441"/>
      <c r="RGC157" s="441"/>
      <c r="RGD157" s="441"/>
      <c r="RGE157" s="441"/>
      <c r="RGF157" s="441"/>
      <c r="RGG157" s="441"/>
      <c r="RGH157" s="441"/>
      <c r="RGI157" s="441"/>
      <c r="RGJ157" s="441"/>
      <c r="RGK157" s="441"/>
      <c r="RGL157" s="441"/>
      <c r="RGM157" s="441"/>
      <c r="RGN157" s="441"/>
      <c r="RGO157" s="441"/>
      <c r="RGP157" s="441"/>
      <c r="RGQ157" s="441"/>
      <c r="RGR157" s="441"/>
      <c r="RGS157" s="441"/>
      <c r="RGT157" s="441"/>
      <c r="RGU157" s="441"/>
      <c r="RGV157" s="441"/>
      <c r="RGW157" s="441"/>
      <c r="RGX157" s="441"/>
      <c r="RGY157" s="441"/>
      <c r="RGZ157" s="441"/>
      <c r="RHA157" s="441"/>
      <c r="RHB157" s="441"/>
      <c r="RHC157" s="441"/>
      <c r="RHD157" s="441"/>
      <c r="RHE157" s="441"/>
      <c r="RHF157" s="441"/>
      <c r="RHG157" s="441"/>
      <c r="RHH157" s="441"/>
      <c r="RHI157" s="441"/>
      <c r="RHJ157" s="441"/>
      <c r="RHK157" s="441"/>
      <c r="RHL157" s="441"/>
      <c r="RHM157" s="441"/>
      <c r="RHN157" s="441"/>
      <c r="RHO157" s="441"/>
      <c r="RHP157" s="441"/>
      <c r="RHQ157" s="441"/>
      <c r="RHR157" s="441"/>
      <c r="RHS157" s="441"/>
      <c r="RHT157" s="441"/>
      <c r="RHU157" s="441"/>
      <c r="RHV157" s="441"/>
      <c r="RHW157" s="441"/>
      <c r="RHX157" s="441"/>
      <c r="RHY157" s="441"/>
      <c r="RHZ157" s="441"/>
      <c r="RIA157" s="441"/>
      <c r="RIB157" s="441"/>
      <c r="RIC157" s="441"/>
      <c r="RID157" s="441"/>
      <c r="RIE157" s="441"/>
      <c r="RIF157" s="441"/>
      <c r="RIG157" s="441"/>
      <c r="RIH157" s="441"/>
      <c r="RII157" s="441"/>
      <c r="RIJ157" s="441"/>
      <c r="RIK157" s="441"/>
      <c r="RIL157" s="441"/>
      <c r="RIM157" s="441"/>
      <c r="RIN157" s="441"/>
      <c r="RIO157" s="441"/>
      <c r="RIP157" s="441"/>
      <c r="RIQ157" s="441"/>
      <c r="RIR157" s="441"/>
      <c r="RIS157" s="441"/>
      <c r="RIT157" s="441"/>
      <c r="RIU157" s="441"/>
      <c r="RIV157" s="441"/>
      <c r="RIW157" s="441"/>
      <c r="RIX157" s="441"/>
      <c r="RIY157" s="441"/>
      <c r="RIZ157" s="441"/>
      <c r="RJA157" s="441"/>
      <c r="RJB157" s="441"/>
      <c r="RJC157" s="441"/>
      <c r="RJD157" s="441"/>
      <c r="RJE157" s="441"/>
      <c r="RJF157" s="441"/>
      <c r="RJG157" s="441"/>
      <c r="RJH157" s="441"/>
      <c r="RJI157" s="441"/>
      <c r="RJJ157" s="441"/>
      <c r="RJK157" s="441"/>
      <c r="RJL157" s="441"/>
      <c r="RJM157" s="441"/>
      <c r="RJN157" s="441"/>
      <c r="RJO157" s="441"/>
      <c r="RJP157" s="441"/>
      <c r="RJQ157" s="441"/>
      <c r="RJR157" s="441"/>
      <c r="RJS157" s="441"/>
      <c r="RJT157" s="441"/>
      <c r="RJU157" s="441"/>
      <c r="RJV157" s="441"/>
      <c r="RJW157" s="441"/>
      <c r="RJX157" s="441"/>
      <c r="RJY157" s="441"/>
      <c r="RJZ157" s="441"/>
      <c r="RKA157" s="441"/>
      <c r="RKB157" s="441"/>
      <c r="RKC157" s="441"/>
      <c r="RKD157" s="441"/>
      <c r="RKE157" s="441"/>
      <c r="RKF157" s="441"/>
      <c r="RKG157" s="441"/>
      <c r="RKH157" s="441"/>
      <c r="RKI157" s="441"/>
      <c r="RKJ157" s="441"/>
      <c r="RKK157" s="441"/>
      <c r="RKL157" s="441"/>
      <c r="RKM157" s="441"/>
      <c r="RKN157" s="441"/>
      <c r="RKO157" s="441"/>
      <c r="RKP157" s="441"/>
      <c r="RKQ157" s="441"/>
      <c r="RKR157" s="441"/>
      <c r="RKS157" s="441"/>
      <c r="RKT157" s="441"/>
      <c r="RKU157" s="441"/>
      <c r="RKV157" s="441"/>
      <c r="RKW157" s="441"/>
      <c r="RKX157" s="441"/>
      <c r="RKY157" s="441"/>
      <c r="RKZ157" s="441"/>
      <c r="RLA157" s="441"/>
      <c r="RLB157" s="441"/>
      <c r="RLC157" s="441"/>
      <c r="RLD157" s="441"/>
      <c r="RLE157" s="441"/>
      <c r="RLF157" s="441"/>
      <c r="RLG157" s="441"/>
      <c r="RLH157" s="441"/>
      <c r="RLI157" s="441"/>
      <c r="RLJ157" s="441"/>
      <c r="RLK157" s="441"/>
      <c r="RLL157" s="441"/>
      <c r="RLM157" s="441"/>
      <c r="RLN157" s="441"/>
      <c r="RLO157" s="441"/>
      <c r="RLP157" s="441"/>
      <c r="RLQ157" s="441"/>
      <c r="RLR157" s="441"/>
      <c r="RLS157" s="441"/>
      <c r="RLT157" s="441"/>
      <c r="RLU157" s="441"/>
      <c r="RLV157" s="441"/>
      <c r="RLW157" s="441"/>
      <c r="RLX157" s="441"/>
      <c r="RLY157" s="441"/>
      <c r="RLZ157" s="441"/>
      <c r="RMA157" s="441"/>
      <c r="RMB157" s="441"/>
      <c r="RMC157" s="441"/>
      <c r="RMD157" s="441"/>
      <c r="RME157" s="441"/>
      <c r="RMF157" s="441"/>
      <c r="RMG157" s="441"/>
      <c r="RMH157" s="441"/>
      <c r="RMI157" s="441"/>
      <c r="RMJ157" s="441"/>
      <c r="RMK157" s="441"/>
      <c r="RML157" s="441"/>
      <c r="RMM157" s="441"/>
      <c r="RMN157" s="441"/>
      <c r="RMO157" s="441"/>
      <c r="RMP157" s="441"/>
      <c r="RMQ157" s="441"/>
      <c r="RMR157" s="441"/>
      <c r="RMS157" s="441"/>
      <c r="RMT157" s="441"/>
      <c r="RMU157" s="441"/>
      <c r="RMV157" s="441"/>
      <c r="RMW157" s="441"/>
      <c r="RMX157" s="441"/>
      <c r="RMY157" s="441"/>
      <c r="RMZ157" s="441"/>
      <c r="RNA157" s="441"/>
      <c r="RNB157" s="441"/>
      <c r="RNC157" s="441"/>
      <c r="RND157" s="441"/>
      <c r="RNE157" s="441"/>
      <c r="RNF157" s="441"/>
      <c r="RNG157" s="441"/>
      <c r="RNH157" s="441"/>
      <c r="RNI157" s="441"/>
      <c r="RNJ157" s="441"/>
      <c r="RNK157" s="441"/>
      <c r="RNL157" s="441"/>
      <c r="RNM157" s="441"/>
      <c r="RNN157" s="441"/>
      <c r="RNO157" s="441"/>
      <c r="RNP157" s="441"/>
      <c r="RNQ157" s="441"/>
      <c r="RNR157" s="441"/>
      <c r="RNS157" s="441"/>
      <c r="RNT157" s="441"/>
      <c r="RNU157" s="441"/>
      <c r="RNV157" s="441"/>
      <c r="RNW157" s="441"/>
      <c r="RNX157" s="441"/>
      <c r="RNY157" s="441"/>
      <c r="RNZ157" s="441"/>
      <c r="ROA157" s="441"/>
      <c r="ROB157" s="441"/>
      <c r="ROC157" s="441"/>
      <c r="ROD157" s="441"/>
      <c r="ROE157" s="441"/>
      <c r="ROF157" s="441"/>
      <c r="ROG157" s="441"/>
      <c r="ROH157" s="441"/>
      <c r="ROI157" s="441"/>
      <c r="ROJ157" s="441"/>
      <c r="ROK157" s="441"/>
      <c r="ROL157" s="441"/>
      <c r="ROM157" s="441"/>
      <c r="RON157" s="441"/>
      <c r="ROO157" s="441"/>
      <c r="ROP157" s="441"/>
      <c r="ROQ157" s="441"/>
      <c r="ROR157" s="441"/>
      <c r="ROS157" s="441"/>
      <c r="ROT157" s="441"/>
      <c r="ROU157" s="441"/>
      <c r="ROV157" s="441"/>
      <c r="ROW157" s="441"/>
      <c r="ROX157" s="441"/>
      <c r="ROY157" s="441"/>
      <c r="ROZ157" s="441"/>
      <c r="RPA157" s="441"/>
      <c r="RPB157" s="441"/>
      <c r="RPC157" s="441"/>
      <c r="RPD157" s="441"/>
      <c r="RPE157" s="441"/>
      <c r="RPF157" s="441"/>
      <c r="RPG157" s="441"/>
      <c r="RPH157" s="441"/>
      <c r="RPI157" s="441"/>
      <c r="RPJ157" s="441"/>
      <c r="RPK157" s="441"/>
      <c r="RPL157" s="441"/>
      <c r="RPM157" s="441"/>
      <c r="RPN157" s="441"/>
      <c r="RPO157" s="441"/>
      <c r="RPP157" s="441"/>
      <c r="RPQ157" s="441"/>
      <c r="RPR157" s="441"/>
      <c r="RPS157" s="441"/>
      <c r="RPT157" s="441"/>
      <c r="RPU157" s="441"/>
      <c r="RPV157" s="441"/>
      <c r="RPW157" s="441"/>
      <c r="RPX157" s="441"/>
      <c r="RPY157" s="441"/>
      <c r="RPZ157" s="441"/>
      <c r="RQA157" s="441"/>
      <c r="RQB157" s="441"/>
      <c r="RQC157" s="441"/>
      <c r="RQD157" s="441"/>
      <c r="RQE157" s="441"/>
      <c r="RQF157" s="441"/>
      <c r="RQG157" s="441"/>
      <c r="RQH157" s="441"/>
      <c r="RQI157" s="441"/>
      <c r="RQJ157" s="441"/>
      <c r="RQK157" s="441"/>
      <c r="RQL157" s="441"/>
      <c r="RQM157" s="441"/>
      <c r="RQN157" s="441"/>
      <c r="RQO157" s="441"/>
      <c r="RQP157" s="441"/>
      <c r="RQQ157" s="441"/>
      <c r="RQR157" s="441"/>
      <c r="RQS157" s="441"/>
      <c r="RQT157" s="441"/>
      <c r="RQU157" s="441"/>
      <c r="RQV157" s="441"/>
      <c r="RQW157" s="441"/>
      <c r="RQX157" s="441"/>
      <c r="RQY157" s="441"/>
      <c r="RQZ157" s="441"/>
      <c r="RRA157" s="441"/>
      <c r="RRB157" s="441"/>
      <c r="RRC157" s="441"/>
      <c r="RRD157" s="441"/>
      <c r="RRE157" s="441"/>
      <c r="RRF157" s="441"/>
      <c r="RRG157" s="441"/>
      <c r="RRH157" s="441"/>
      <c r="RRI157" s="441"/>
      <c r="RRJ157" s="441"/>
      <c r="RRK157" s="441"/>
      <c r="RRL157" s="441"/>
      <c r="RRM157" s="441"/>
      <c r="RRN157" s="441"/>
      <c r="RRO157" s="441"/>
      <c r="RRP157" s="441"/>
      <c r="RRQ157" s="441"/>
      <c r="RRR157" s="441"/>
      <c r="RRS157" s="441"/>
      <c r="RRT157" s="441"/>
      <c r="RRU157" s="441"/>
      <c r="RRV157" s="441"/>
      <c r="RRW157" s="441"/>
      <c r="RRX157" s="441"/>
      <c r="RRY157" s="441"/>
      <c r="RRZ157" s="441"/>
      <c r="RSA157" s="441"/>
      <c r="RSB157" s="441"/>
      <c r="RSC157" s="441"/>
      <c r="RSD157" s="441"/>
      <c r="RSE157" s="441"/>
      <c r="RSF157" s="441"/>
      <c r="RSG157" s="441"/>
      <c r="RSH157" s="441"/>
      <c r="RSI157" s="441"/>
      <c r="RSJ157" s="441"/>
      <c r="RSK157" s="441"/>
      <c r="RSL157" s="441"/>
      <c r="RSM157" s="441"/>
      <c r="RSN157" s="441"/>
      <c r="RSO157" s="441"/>
      <c r="RSP157" s="441"/>
      <c r="RSQ157" s="441"/>
      <c r="RSR157" s="441"/>
      <c r="RSS157" s="441"/>
      <c r="RST157" s="441"/>
      <c r="RSU157" s="441"/>
      <c r="RSV157" s="441"/>
      <c r="RSW157" s="441"/>
      <c r="RSX157" s="441"/>
      <c r="RSY157" s="441"/>
      <c r="RSZ157" s="441"/>
      <c r="RTA157" s="441"/>
      <c r="RTB157" s="441"/>
      <c r="RTC157" s="441"/>
      <c r="RTD157" s="441"/>
      <c r="RTE157" s="441"/>
      <c r="RTF157" s="441"/>
      <c r="RTG157" s="441"/>
      <c r="RTH157" s="441"/>
      <c r="RTI157" s="441"/>
      <c r="RTJ157" s="441"/>
      <c r="RTK157" s="441"/>
      <c r="RTL157" s="441"/>
      <c r="RTM157" s="441"/>
      <c r="RTN157" s="441"/>
      <c r="RTO157" s="441"/>
      <c r="RTP157" s="441"/>
      <c r="RTQ157" s="441"/>
      <c r="RTR157" s="441"/>
      <c r="RTS157" s="441"/>
      <c r="RTT157" s="441"/>
      <c r="RTU157" s="441"/>
      <c r="RTV157" s="441"/>
      <c r="RTW157" s="441"/>
      <c r="RTX157" s="441"/>
      <c r="RTY157" s="441"/>
      <c r="RTZ157" s="441"/>
      <c r="RUA157" s="441"/>
      <c r="RUB157" s="441"/>
      <c r="RUC157" s="441"/>
      <c r="RUD157" s="441"/>
      <c r="RUE157" s="441"/>
      <c r="RUF157" s="441"/>
      <c r="RUG157" s="441"/>
      <c r="RUH157" s="441"/>
      <c r="RUI157" s="441"/>
      <c r="RUJ157" s="441"/>
      <c r="RUK157" s="441"/>
      <c r="RUL157" s="441"/>
      <c r="RUM157" s="441"/>
      <c r="RUN157" s="441"/>
      <c r="RUO157" s="441"/>
      <c r="RUP157" s="441"/>
      <c r="RUQ157" s="441"/>
      <c r="RUR157" s="441"/>
      <c r="RUS157" s="441"/>
      <c r="RUT157" s="441"/>
      <c r="RUU157" s="441"/>
      <c r="RUV157" s="441"/>
      <c r="RUW157" s="441"/>
      <c r="RUX157" s="441"/>
      <c r="RUY157" s="441"/>
      <c r="RUZ157" s="441"/>
      <c r="RVA157" s="441"/>
      <c r="RVB157" s="441"/>
      <c r="RVC157" s="441"/>
      <c r="RVD157" s="441"/>
      <c r="RVE157" s="441"/>
      <c r="RVF157" s="441"/>
      <c r="RVG157" s="441"/>
      <c r="RVH157" s="441"/>
      <c r="RVI157" s="441"/>
      <c r="RVJ157" s="441"/>
      <c r="RVK157" s="441"/>
      <c r="RVL157" s="441"/>
      <c r="RVM157" s="441"/>
      <c r="RVN157" s="441"/>
      <c r="RVO157" s="441"/>
      <c r="RVP157" s="441"/>
      <c r="RVQ157" s="441"/>
      <c r="RVR157" s="441"/>
      <c r="RVS157" s="441"/>
      <c r="RVT157" s="441"/>
      <c r="RVU157" s="441"/>
      <c r="RVV157" s="441"/>
      <c r="RVW157" s="441"/>
      <c r="RVX157" s="441"/>
      <c r="RVY157" s="441"/>
      <c r="RVZ157" s="441"/>
      <c r="RWA157" s="441"/>
      <c r="RWB157" s="441"/>
      <c r="RWC157" s="441"/>
      <c r="RWD157" s="441"/>
      <c r="RWE157" s="441"/>
      <c r="RWF157" s="441"/>
      <c r="RWG157" s="441"/>
      <c r="RWH157" s="441"/>
      <c r="RWI157" s="441"/>
      <c r="RWJ157" s="441"/>
      <c r="RWK157" s="441"/>
      <c r="RWL157" s="441"/>
      <c r="RWM157" s="441"/>
      <c r="RWN157" s="441"/>
      <c r="RWO157" s="441"/>
      <c r="RWP157" s="441"/>
      <c r="RWQ157" s="441"/>
      <c r="RWR157" s="441"/>
      <c r="RWS157" s="441"/>
      <c r="RWT157" s="441"/>
      <c r="RWU157" s="441"/>
      <c r="RWV157" s="441"/>
      <c r="RWW157" s="441"/>
      <c r="RWX157" s="441"/>
      <c r="RWY157" s="441"/>
      <c r="RWZ157" s="441"/>
      <c r="RXA157" s="441"/>
      <c r="RXB157" s="441"/>
      <c r="RXC157" s="441"/>
      <c r="RXD157" s="441"/>
      <c r="RXE157" s="441"/>
      <c r="RXF157" s="441"/>
      <c r="RXG157" s="441"/>
      <c r="RXH157" s="441"/>
      <c r="RXI157" s="441"/>
      <c r="RXJ157" s="441"/>
      <c r="RXK157" s="441"/>
      <c r="RXL157" s="441"/>
      <c r="RXM157" s="441"/>
      <c r="RXN157" s="441"/>
      <c r="RXO157" s="441"/>
      <c r="RXP157" s="441"/>
      <c r="RXQ157" s="441"/>
      <c r="RXR157" s="441"/>
      <c r="RXS157" s="441"/>
      <c r="RXT157" s="441"/>
      <c r="RXU157" s="441"/>
      <c r="RXV157" s="441"/>
      <c r="RXW157" s="441"/>
      <c r="RXX157" s="441"/>
      <c r="RXY157" s="441"/>
      <c r="RXZ157" s="441"/>
      <c r="RYA157" s="441"/>
      <c r="RYB157" s="441"/>
      <c r="RYC157" s="441"/>
      <c r="RYD157" s="441"/>
      <c r="RYE157" s="441"/>
      <c r="RYF157" s="441"/>
      <c r="RYG157" s="441"/>
      <c r="RYH157" s="441"/>
      <c r="RYI157" s="441"/>
      <c r="RYJ157" s="441"/>
      <c r="RYK157" s="441"/>
      <c r="RYL157" s="441"/>
      <c r="RYM157" s="441"/>
      <c r="RYN157" s="441"/>
      <c r="RYO157" s="441"/>
      <c r="RYP157" s="441"/>
      <c r="RYQ157" s="441"/>
      <c r="RYR157" s="441"/>
      <c r="RYS157" s="441"/>
      <c r="RYT157" s="441"/>
      <c r="RYU157" s="441"/>
      <c r="RYV157" s="441"/>
      <c r="RYW157" s="441"/>
      <c r="RYX157" s="441"/>
      <c r="RYY157" s="441"/>
      <c r="RYZ157" s="441"/>
      <c r="RZA157" s="441"/>
      <c r="RZB157" s="441"/>
      <c r="RZC157" s="441"/>
      <c r="RZD157" s="441"/>
      <c r="RZE157" s="441"/>
      <c r="RZF157" s="441"/>
      <c r="RZG157" s="441"/>
      <c r="RZH157" s="441"/>
      <c r="RZI157" s="441"/>
      <c r="RZJ157" s="441"/>
      <c r="RZK157" s="441"/>
      <c r="RZL157" s="441"/>
      <c r="RZM157" s="441"/>
      <c r="RZN157" s="441"/>
      <c r="RZO157" s="441"/>
      <c r="RZP157" s="441"/>
      <c r="RZQ157" s="441"/>
      <c r="RZR157" s="441"/>
      <c r="RZS157" s="441"/>
      <c r="RZT157" s="441"/>
      <c r="RZU157" s="441"/>
      <c r="RZV157" s="441"/>
      <c r="RZW157" s="441"/>
      <c r="RZX157" s="441"/>
      <c r="RZY157" s="441"/>
      <c r="RZZ157" s="441"/>
      <c r="SAA157" s="441"/>
      <c r="SAB157" s="441"/>
      <c r="SAC157" s="441"/>
      <c r="SAD157" s="441"/>
      <c r="SAE157" s="441"/>
      <c r="SAF157" s="441"/>
      <c r="SAG157" s="441"/>
      <c r="SAH157" s="441"/>
      <c r="SAI157" s="441"/>
      <c r="SAJ157" s="441"/>
      <c r="SAK157" s="441"/>
      <c r="SAL157" s="441"/>
      <c r="SAM157" s="441"/>
      <c r="SAN157" s="441"/>
      <c r="SAO157" s="441"/>
      <c r="SAP157" s="441"/>
      <c r="SAQ157" s="441"/>
      <c r="SAR157" s="441"/>
      <c r="SAS157" s="441"/>
      <c r="SAT157" s="441"/>
      <c r="SAU157" s="441"/>
      <c r="SAV157" s="441"/>
      <c r="SAW157" s="441"/>
      <c r="SAX157" s="441"/>
      <c r="SAY157" s="441"/>
      <c r="SAZ157" s="441"/>
      <c r="SBA157" s="441"/>
      <c r="SBB157" s="441"/>
      <c r="SBC157" s="441"/>
      <c r="SBD157" s="441"/>
      <c r="SBE157" s="441"/>
      <c r="SBF157" s="441"/>
      <c r="SBG157" s="441"/>
      <c r="SBH157" s="441"/>
      <c r="SBI157" s="441"/>
      <c r="SBJ157" s="441"/>
      <c r="SBK157" s="441"/>
      <c r="SBL157" s="441"/>
      <c r="SBM157" s="441"/>
      <c r="SBN157" s="441"/>
      <c r="SBO157" s="441"/>
      <c r="SBP157" s="441"/>
      <c r="SBQ157" s="441"/>
      <c r="SBR157" s="441"/>
      <c r="SBS157" s="441"/>
      <c r="SBT157" s="441"/>
      <c r="SBU157" s="441"/>
      <c r="SBV157" s="441"/>
      <c r="SBW157" s="441"/>
      <c r="SBX157" s="441"/>
      <c r="SBY157" s="441"/>
      <c r="SBZ157" s="441"/>
      <c r="SCA157" s="441"/>
      <c r="SCB157" s="441"/>
      <c r="SCC157" s="441"/>
      <c r="SCD157" s="441"/>
      <c r="SCE157" s="441"/>
      <c r="SCF157" s="441"/>
      <c r="SCG157" s="441"/>
      <c r="SCH157" s="441"/>
      <c r="SCI157" s="441"/>
      <c r="SCJ157" s="441"/>
      <c r="SCK157" s="441"/>
      <c r="SCL157" s="441"/>
      <c r="SCM157" s="441"/>
      <c r="SCN157" s="441"/>
      <c r="SCO157" s="441"/>
      <c r="SCP157" s="441"/>
      <c r="SCQ157" s="441"/>
      <c r="SCR157" s="441"/>
      <c r="SCS157" s="441"/>
      <c r="SCT157" s="441"/>
      <c r="SCU157" s="441"/>
      <c r="SCV157" s="441"/>
      <c r="SCW157" s="441"/>
      <c r="SCX157" s="441"/>
      <c r="SCY157" s="441"/>
      <c r="SCZ157" s="441"/>
      <c r="SDA157" s="441"/>
      <c r="SDB157" s="441"/>
      <c r="SDC157" s="441"/>
      <c r="SDD157" s="441"/>
      <c r="SDE157" s="441"/>
      <c r="SDF157" s="441"/>
      <c r="SDG157" s="441"/>
      <c r="SDH157" s="441"/>
      <c r="SDI157" s="441"/>
      <c r="SDJ157" s="441"/>
      <c r="SDK157" s="441"/>
      <c r="SDL157" s="441"/>
      <c r="SDM157" s="441"/>
      <c r="SDN157" s="441"/>
      <c r="SDO157" s="441"/>
      <c r="SDP157" s="441"/>
      <c r="SDQ157" s="441"/>
      <c r="SDR157" s="441"/>
      <c r="SDS157" s="441"/>
      <c r="SDT157" s="441"/>
      <c r="SDU157" s="441"/>
      <c r="SDV157" s="441"/>
      <c r="SDW157" s="441"/>
      <c r="SDX157" s="441"/>
      <c r="SDY157" s="441"/>
      <c r="SDZ157" s="441"/>
      <c r="SEA157" s="441"/>
      <c r="SEB157" s="441"/>
      <c r="SEC157" s="441"/>
      <c r="SED157" s="441"/>
      <c r="SEE157" s="441"/>
      <c r="SEF157" s="441"/>
      <c r="SEG157" s="441"/>
      <c r="SEH157" s="441"/>
      <c r="SEI157" s="441"/>
      <c r="SEJ157" s="441"/>
      <c r="SEK157" s="441"/>
      <c r="SEL157" s="441"/>
      <c r="SEM157" s="441"/>
      <c r="SEN157" s="441"/>
      <c r="SEO157" s="441"/>
      <c r="SEP157" s="441"/>
      <c r="SEQ157" s="441"/>
      <c r="SER157" s="441"/>
      <c r="SES157" s="441"/>
      <c r="SET157" s="441"/>
      <c r="SEU157" s="441"/>
      <c r="SEV157" s="441"/>
      <c r="SEW157" s="441"/>
      <c r="SEX157" s="441"/>
      <c r="SEY157" s="441"/>
      <c r="SEZ157" s="441"/>
      <c r="SFA157" s="441"/>
      <c r="SFB157" s="441"/>
      <c r="SFC157" s="441"/>
      <c r="SFD157" s="441"/>
      <c r="SFE157" s="441"/>
      <c r="SFF157" s="441"/>
      <c r="SFG157" s="441"/>
      <c r="SFH157" s="441"/>
      <c r="SFI157" s="441"/>
      <c r="SFJ157" s="441"/>
      <c r="SFK157" s="441"/>
      <c r="SFL157" s="441"/>
      <c r="SFM157" s="441"/>
      <c r="SFN157" s="441"/>
      <c r="SFO157" s="441"/>
      <c r="SFP157" s="441"/>
      <c r="SFQ157" s="441"/>
      <c r="SFR157" s="441"/>
      <c r="SFS157" s="441"/>
      <c r="SFT157" s="441"/>
      <c r="SFU157" s="441"/>
      <c r="SFV157" s="441"/>
      <c r="SFW157" s="441"/>
      <c r="SFX157" s="441"/>
      <c r="SFY157" s="441"/>
      <c r="SFZ157" s="441"/>
      <c r="SGA157" s="441"/>
      <c r="SGB157" s="441"/>
      <c r="SGC157" s="441"/>
      <c r="SGD157" s="441"/>
      <c r="SGE157" s="441"/>
      <c r="SGF157" s="441"/>
      <c r="SGG157" s="441"/>
      <c r="SGH157" s="441"/>
      <c r="SGI157" s="441"/>
      <c r="SGJ157" s="441"/>
      <c r="SGK157" s="441"/>
      <c r="SGL157" s="441"/>
      <c r="SGM157" s="441"/>
      <c r="SGN157" s="441"/>
      <c r="SGO157" s="441"/>
      <c r="SGP157" s="441"/>
      <c r="SGQ157" s="441"/>
      <c r="SGR157" s="441"/>
      <c r="SGS157" s="441"/>
      <c r="SGT157" s="441"/>
      <c r="SGU157" s="441"/>
      <c r="SGV157" s="441"/>
      <c r="SGW157" s="441"/>
      <c r="SGX157" s="441"/>
      <c r="SGY157" s="441"/>
      <c r="SGZ157" s="441"/>
      <c r="SHA157" s="441"/>
      <c r="SHB157" s="441"/>
      <c r="SHC157" s="441"/>
      <c r="SHD157" s="441"/>
      <c r="SHE157" s="441"/>
      <c r="SHF157" s="441"/>
      <c r="SHG157" s="441"/>
      <c r="SHH157" s="441"/>
      <c r="SHI157" s="441"/>
      <c r="SHJ157" s="441"/>
      <c r="SHK157" s="441"/>
      <c r="SHL157" s="441"/>
      <c r="SHM157" s="441"/>
      <c r="SHN157" s="441"/>
      <c r="SHO157" s="441"/>
      <c r="SHP157" s="441"/>
      <c r="SHQ157" s="441"/>
      <c r="SHR157" s="441"/>
      <c r="SHS157" s="441"/>
      <c r="SHT157" s="441"/>
      <c r="SHU157" s="441"/>
      <c r="SHV157" s="441"/>
      <c r="SHW157" s="441"/>
      <c r="SHX157" s="441"/>
      <c r="SHY157" s="441"/>
      <c r="SHZ157" s="441"/>
      <c r="SIA157" s="441"/>
      <c r="SIB157" s="441"/>
      <c r="SIC157" s="441"/>
      <c r="SID157" s="441"/>
      <c r="SIE157" s="441"/>
      <c r="SIF157" s="441"/>
      <c r="SIG157" s="441"/>
      <c r="SIH157" s="441"/>
      <c r="SII157" s="441"/>
      <c r="SIJ157" s="441"/>
      <c r="SIK157" s="441"/>
      <c r="SIL157" s="441"/>
      <c r="SIM157" s="441"/>
      <c r="SIN157" s="441"/>
      <c r="SIO157" s="441"/>
      <c r="SIP157" s="441"/>
      <c r="SIQ157" s="441"/>
      <c r="SIR157" s="441"/>
      <c r="SIS157" s="441"/>
      <c r="SIT157" s="441"/>
      <c r="SIU157" s="441"/>
      <c r="SIV157" s="441"/>
      <c r="SIW157" s="441"/>
      <c r="SIX157" s="441"/>
      <c r="SIY157" s="441"/>
      <c r="SIZ157" s="441"/>
      <c r="SJA157" s="441"/>
      <c r="SJB157" s="441"/>
      <c r="SJC157" s="441"/>
      <c r="SJD157" s="441"/>
      <c r="SJE157" s="441"/>
      <c r="SJF157" s="441"/>
      <c r="SJG157" s="441"/>
      <c r="SJH157" s="441"/>
      <c r="SJI157" s="441"/>
      <c r="SJJ157" s="441"/>
      <c r="SJK157" s="441"/>
      <c r="SJL157" s="441"/>
      <c r="SJM157" s="441"/>
      <c r="SJN157" s="441"/>
      <c r="SJO157" s="441"/>
      <c r="SJP157" s="441"/>
      <c r="SJQ157" s="441"/>
      <c r="SJR157" s="441"/>
      <c r="SJS157" s="441"/>
      <c r="SJT157" s="441"/>
      <c r="SJU157" s="441"/>
      <c r="SJV157" s="441"/>
      <c r="SJW157" s="441"/>
      <c r="SJX157" s="441"/>
      <c r="SJY157" s="441"/>
      <c r="SJZ157" s="441"/>
      <c r="SKA157" s="441"/>
      <c r="SKB157" s="441"/>
      <c r="SKC157" s="441"/>
      <c r="SKD157" s="441"/>
      <c r="SKE157" s="441"/>
      <c r="SKF157" s="441"/>
      <c r="SKG157" s="441"/>
      <c r="SKH157" s="441"/>
      <c r="SKI157" s="441"/>
      <c r="SKJ157" s="441"/>
      <c r="SKK157" s="441"/>
      <c r="SKL157" s="441"/>
      <c r="SKM157" s="441"/>
      <c r="SKN157" s="441"/>
      <c r="SKO157" s="441"/>
      <c r="SKP157" s="441"/>
      <c r="SKQ157" s="441"/>
      <c r="SKR157" s="441"/>
      <c r="SKS157" s="441"/>
      <c r="SKT157" s="441"/>
      <c r="SKU157" s="441"/>
      <c r="SKV157" s="441"/>
      <c r="SKW157" s="441"/>
      <c r="SKX157" s="441"/>
      <c r="SKY157" s="441"/>
      <c r="SKZ157" s="441"/>
      <c r="SLA157" s="441"/>
      <c r="SLB157" s="441"/>
      <c r="SLC157" s="441"/>
      <c r="SLD157" s="441"/>
      <c r="SLE157" s="441"/>
      <c r="SLF157" s="441"/>
      <c r="SLG157" s="441"/>
      <c r="SLH157" s="441"/>
      <c r="SLI157" s="441"/>
      <c r="SLJ157" s="441"/>
      <c r="SLK157" s="441"/>
      <c r="SLL157" s="441"/>
      <c r="SLM157" s="441"/>
      <c r="SLN157" s="441"/>
      <c r="SLO157" s="441"/>
      <c r="SLP157" s="441"/>
      <c r="SLQ157" s="441"/>
      <c r="SLR157" s="441"/>
      <c r="SLS157" s="441"/>
      <c r="SLT157" s="441"/>
      <c r="SLU157" s="441"/>
      <c r="SLV157" s="441"/>
      <c r="SLW157" s="441"/>
      <c r="SLX157" s="441"/>
      <c r="SLY157" s="441"/>
      <c r="SLZ157" s="441"/>
      <c r="SMA157" s="441"/>
      <c r="SMB157" s="441"/>
      <c r="SMC157" s="441"/>
      <c r="SMD157" s="441"/>
      <c r="SME157" s="441"/>
      <c r="SMF157" s="441"/>
      <c r="SMG157" s="441"/>
      <c r="SMH157" s="441"/>
      <c r="SMI157" s="441"/>
      <c r="SMJ157" s="441"/>
      <c r="SMK157" s="441"/>
      <c r="SML157" s="441"/>
      <c r="SMM157" s="441"/>
      <c r="SMN157" s="441"/>
      <c r="SMO157" s="441"/>
      <c r="SMP157" s="441"/>
      <c r="SMQ157" s="441"/>
      <c r="SMR157" s="441"/>
      <c r="SMS157" s="441"/>
      <c r="SMT157" s="441"/>
      <c r="SMU157" s="441"/>
      <c r="SMV157" s="441"/>
      <c r="SMW157" s="441"/>
      <c r="SMX157" s="441"/>
      <c r="SMY157" s="441"/>
      <c r="SMZ157" s="441"/>
      <c r="SNA157" s="441"/>
      <c r="SNB157" s="441"/>
      <c r="SNC157" s="441"/>
      <c r="SND157" s="441"/>
      <c r="SNE157" s="441"/>
      <c r="SNF157" s="441"/>
      <c r="SNG157" s="441"/>
      <c r="SNH157" s="441"/>
      <c r="SNI157" s="441"/>
      <c r="SNJ157" s="441"/>
      <c r="SNK157" s="441"/>
      <c r="SNL157" s="441"/>
      <c r="SNM157" s="441"/>
      <c r="SNN157" s="441"/>
      <c r="SNO157" s="441"/>
      <c r="SNP157" s="441"/>
      <c r="SNQ157" s="441"/>
      <c r="SNR157" s="441"/>
      <c r="SNS157" s="441"/>
      <c r="SNT157" s="441"/>
      <c r="SNU157" s="441"/>
      <c r="SNV157" s="441"/>
      <c r="SNW157" s="441"/>
      <c r="SNX157" s="441"/>
      <c r="SNY157" s="441"/>
      <c r="SNZ157" s="441"/>
      <c r="SOA157" s="441"/>
      <c r="SOB157" s="441"/>
      <c r="SOC157" s="441"/>
      <c r="SOD157" s="441"/>
      <c r="SOE157" s="441"/>
      <c r="SOF157" s="441"/>
      <c r="SOG157" s="441"/>
      <c r="SOH157" s="441"/>
      <c r="SOI157" s="441"/>
      <c r="SOJ157" s="441"/>
      <c r="SOK157" s="441"/>
      <c r="SOL157" s="441"/>
      <c r="SOM157" s="441"/>
      <c r="SON157" s="441"/>
      <c r="SOO157" s="441"/>
      <c r="SOP157" s="441"/>
      <c r="SOQ157" s="441"/>
      <c r="SOR157" s="441"/>
      <c r="SOS157" s="441"/>
      <c r="SOT157" s="441"/>
      <c r="SOU157" s="441"/>
      <c r="SOV157" s="441"/>
      <c r="SOW157" s="441"/>
      <c r="SOX157" s="441"/>
      <c r="SOY157" s="441"/>
      <c r="SOZ157" s="441"/>
      <c r="SPA157" s="441"/>
      <c r="SPB157" s="441"/>
      <c r="SPC157" s="441"/>
      <c r="SPD157" s="441"/>
      <c r="SPE157" s="441"/>
      <c r="SPF157" s="441"/>
      <c r="SPG157" s="441"/>
      <c r="SPH157" s="441"/>
      <c r="SPI157" s="441"/>
      <c r="SPJ157" s="441"/>
      <c r="SPK157" s="441"/>
      <c r="SPL157" s="441"/>
      <c r="SPM157" s="441"/>
      <c r="SPN157" s="441"/>
      <c r="SPO157" s="441"/>
      <c r="SPP157" s="441"/>
      <c r="SPQ157" s="441"/>
      <c r="SPR157" s="441"/>
      <c r="SPS157" s="441"/>
      <c r="SPT157" s="441"/>
      <c r="SPU157" s="441"/>
      <c r="SPV157" s="441"/>
      <c r="SPW157" s="441"/>
      <c r="SPX157" s="441"/>
      <c r="SPY157" s="441"/>
      <c r="SPZ157" s="441"/>
      <c r="SQA157" s="441"/>
      <c r="SQB157" s="441"/>
      <c r="SQC157" s="441"/>
      <c r="SQD157" s="441"/>
      <c r="SQE157" s="441"/>
      <c r="SQF157" s="441"/>
      <c r="SQG157" s="441"/>
      <c r="SQH157" s="441"/>
      <c r="SQI157" s="441"/>
      <c r="SQJ157" s="441"/>
      <c r="SQK157" s="441"/>
      <c r="SQL157" s="441"/>
      <c r="SQM157" s="441"/>
      <c r="SQN157" s="441"/>
      <c r="SQO157" s="441"/>
      <c r="SQP157" s="441"/>
      <c r="SQQ157" s="441"/>
      <c r="SQR157" s="441"/>
      <c r="SQS157" s="441"/>
      <c r="SQT157" s="441"/>
      <c r="SQU157" s="441"/>
      <c r="SQV157" s="441"/>
      <c r="SQW157" s="441"/>
      <c r="SQX157" s="441"/>
      <c r="SQY157" s="441"/>
      <c r="SQZ157" s="441"/>
      <c r="SRA157" s="441"/>
      <c r="SRB157" s="441"/>
      <c r="SRC157" s="441"/>
      <c r="SRD157" s="441"/>
      <c r="SRE157" s="441"/>
      <c r="SRF157" s="441"/>
      <c r="SRG157" s="441"/>
      <c r="SRH157" s="441"/>
      <c r="SRI157" s="441"/>
      <c r="SRJ157" s="441"/>
      <c r="SRK157" s="441"/>
      <c r="SRL157" s="441"/>
      <c r="SRM157" s="441"/>
      <c r="SRN157" s="441"/>
      <c r="SRO157" s="441"/>
      <c r="SRP157" s="441"/>
      <c r="SRQ157" s="441"/>
      <c r="SRR157" s="441"/>
      <c r="SRS157" s="441"/>
      <c r="SRT157" s="441"/>
      <c r="SRU157" s="441"/>
      <c r="SRV157" s="441"/>
      <c r="SRW157" s="441"/>
      <c r="SRX157" s="441"/>
      <c r="SRY157" s="441"/>
      <c r="SRZ157" s="441"/>
      <c r="SSA157" s="441"/>
      <c r="SSB157" s="441"/>
      <c r="SSC157" s="441"/>
      <c r="SSD157" s="441"/>
      <c r="SSE157" s="441"/>
      <c r="SSF157" s="441"/>
      <c r="SSG157" s="441"/>
      <c r="SSH157" s="441"/>
      <c r="SSI157" s="441"/>
      <c r="SSJ157" s="441"/>
      <c r="SSK157" s="441"/>
      <c r="SSL157" s="441"/>
      <c r="SSM157" s="441"/>
      <c r="SSN157" s="441"/>
      <c r="SSO157" s="441"/>
      <c r="SSP157" s="441"/>
      <c r="SSQ157" s="441"/>
      <c r="SSR157" s="441"/>
      <c r="SSS157" s="441"/>
      <c r="SST157" s="441"/>
      <c r="SSU157" s="441"/>
      <c r="SSV157" s="441"/>
      <c r="SSW157" s="441"/>
      <c r="SSX157" s="441"/>
      <c r="SSY157" s="441"/>
      <c r="SSZ157" s="441"/>
      <c r="STA157" s="441"/>
      <c r="STB157" s="441"/>
      <c r="STC157" s="441"/>
      <c r="STD157" s="441"/>
      <c r="STE157" s="441"/>
      <c r="STF157" s="441"/>
      <c r="STG157" s="441"/>
      <c r="STH157" s="441"/>
      <c r="STI157" s="441"/>
      <c r="STJ157" s="441"/>
      <c r="STK157" s="441"/>
      <c r="STL157" s="441"/>
      <c r="STM157" s="441"/>
      <c r="STN157" s="441"/>
      <c r="STO157" s="441"/>
      <c r="STP157" s="441"/>
      <c r="STQ157" s="441"/>
      <c r="STR157" s="441"/>
      <c r="STS157" s="441"/>
      <c r="STT157" s="441"/>
      <c r="STU157" s="441"/>
      <c r="STV157" s="441"/>
      <c r="STW157" s="441"/>
      <c r="STX157" s="441"/>
      <c r="STY157" s="441"/>
      <c r="STZ157" s="441"/>
      <c r="SUA157" s="441"/>
      <c r="SUB157" s="441"/>
      <c r="SUC157" s="441"/>
      <c r="SUD157" s="441"/>
      <c r="SUE157" s="441"/>
      <c r="SUF157" s="441"/>
      <c r="SUG157" s="441"/>
      <c r="SUH157" s="441"/>
      <c r="SUI157" s="441"/>
      <c r="SUJ157" s="441"/>
      <c r="SUK157" s="441"/>
      <c r="SUL157" s="441"/>
      <c r="SUM157" s="441"/>
      <c r="SUN157" s="441"/>
      <c r="SUO157" s="441"/>
      <c r="SUP157" s="441"/>
      <c r="SUQ157" s="441"/>
      <c r="SUR157" s="441"/>
      <c r="SUS157" s="441"/>
      <c r="SUT157" s="441"/>
      <c r="SUU157" s="441"/>
      <c r="SUV157" s="441"/>
      <c r="SUW157" s="441"/>
      <c r="SUX157" s="441"/>
      <c r="SUY157" s="441"/>
      <c r="SUZ157" s="441"/>
      <c r="SVA157" s="441"/>
      <c r="SVB157" s="441"/>
      <c r="SVC157" s="441"/>
      <c r="SVD157" s="441"/>
      <c r="SVE157" s="441"/>
      <c r="SVF157" s="441"/>
      <c r="SVG157" s="441"/>
      <c r="SVH157" s="441"/>
      <c r="SVI157" s="441"/>
      <c r="SVJ157" s="441"/>
      <c r="SVK157" s="441"/>
      <c r="SVL157" s="441"/>
      <c r="SVM157" s="441"/>
      <c r="SVN157" s="441"/>
      <c r="SVO157" s="441"/>
      <c r="SVP157" s="441"/>
      <c r="SVQ157" s="441"/>
      <c r="SVR157" s="441"/>
      <c r="SVS157" s="441"/>
      <c r="SVT157" s="441"/>
      <c r="SVU157" s="441"/>
      <c r="SVV157" s="441"/>
      <c r="SVW157" s="441"/>
      <c r="SVX157" s="441"/>
      <c r="SVY157" s="441"/>
      <c r="SVZ157" s="441"/>
      <c r="SWA157" s="441"/>
      <c r="SWB157" s="441"/>
      <c r="SWC157" s="441"/>
      <c r="SWD157" s="441"/>
      <c r="SWE157" s="441"/>
      <c r="SWF157" s="441"/>
      <c r="SWG157" s="441"/>
      <c r="SWH157" s="441"/>
      <c r="SWI157" s="441"/>
      <c r="SWJ157" s="441"/>
      <c r="SWK157" s="441"/>
      <c r="SWL157" s="441"/>
      <c r="SWM157" s="441"/>
      <c r="SWN157" s="441"/>
      <c r="SWO157" s="441"/>
      <c r="SWP157" s="441"/>
      <c r="SWQ157" s="441"/>
      <c r="SWR157" s="441"/>
      <c r="SWS157" s="441"/>
      <c r="SWT157" s="441"/>
      <c r="SWU157" s="441"/>
      <c r="SWV157" s="441"/>
      <c r="SWW157" s="441"/>
      <c r="SWX157" s="441"/>
      <c r="SWY157" s="441"/>
      <c r="SWZ157" s="441"/>
      <c r="SXA157" s="441"/>
      <c r="SXB157" s="441"/>
      <c r="SXC157" s="441"/>
      <c r="SXD157" s="441"/>
      <c r="SXE157" s="441"/>
      <c r="SXF157" s="441"/>
      <c r="SXG157" s="441"/>
      <c r="SXH157" s="441"/>
      <c r="SXI157" s="441"/>
      <c r="SXJ157" s="441"/>
      <c r="SXK157" s="441"/>
      <c r="SXL157" s="441"/>
      <c r="SXM157" s="441"/>
      <c r="SXN157" s="441"/>
      <c r="SXO157" s="441"/>
      <c r="SXP157" s="441"/>
      <c r="SXQ157" s="441"/>
      <c r="SXR157" s="441"/>
      <c r="SXS157" s="441"/>
      <c r="SXT157" s="441"/>
      <c r="SXU157" s="441"/>
      <c r="SXV157" s="441"/>
      <c r="SXW157" s="441"/>
      <c r="SXX157" s="441"/>
      <c r="SXY157" s="441"/>
      <c r="SXZ157" s="441"/>
      <c r="SYA157" s="441"/>
      <c r="SYB157" s="441"/>
      <c r="SYC157" s="441"/>
      <c r="SYD157" s="441"/>
      <c r="SYE157" s="441"/>
      <c r="SYF157" s="441"/>
      <c r="SYG157" s="441"/>
      <c r="SYH157" s="441"/>
      <c r="SYI157" s="441"/>
      <c r="SYJ157" s="441"/>
      <c r="SYK157" s="441"/>
      <c r="SYL157" s="441"/>
      <c r="SYM157" s="441"/>
      <c r="SYN157" s="441"/>
      <c r="SYO157" s="441"/>
      <c r="SYP157" s="441"/>
      <c r="SYQ157" s="441"/>
      <c r="SYR157" s="441"/>
      <c r="SYS157" s="441"/>
      <c r="SYT157" s="441"/>
      <c r="SYU157" s="441"/>
      <c r="SYV157" s="441"/>
      <c r="SYW157" s="441"/>
      <c r="SYX157" s="441"/>
      <c r="SYY157" s="441"/>
      <c r="SYZ157" s="441"/>
      <c r="SZA157" s="441"/>
      <c r="SZB157" s="441"/>
      <c r="SZC157" s="441"/>
      <c r="SZD157" s="441"/>
      <c r="SZE157" s="441"/>
      <c r="SZF157" s="441"/>
      <c r="SZG157" s="441"/>
      <c r="SZH157" s="441"/>
      <c r="SZI157" s="441"/>
      <c r="SZJ157" s="441"/>
      <c r="SZK157" s="441"/>
      <c r="SZL157" s="441"/>
      <c r="SZM157" s="441"/>
      <c r="SZN157" s="441"/>
      <c r="SZO157" s="441"/>
      <c r="SZP157" s="441"/>
      <c r="SZQ157" s="441"/>
      <c r="SZR157" s="441"/>
      <c r="SZS157" s="441"/>
      <c r="SZT157" s="441"/>
      <c r="SZU157" s="441"/>
      <c r="SZV157" s="441"/>
      <c r="SZW157" s="441"/>
      <c r="SZX157" s="441"/>
      <c r="SZY157" s="441"/>
      <c r="SZZ157" s="441"/>
      <c r="TAA157" s="441"/>
      <c r="TAB157" s="441"/>
      <c r="TAC157" s="441"/>
      <c r="TAD157" s="441"/>
      <c r="TAE157" s="441"/>
      <c r="TAF157" s="441"/>
      <c r="TAG157" s="441"/>
      <c r="TAH157" s="441"/>
      <c r="TAI157" s="441"/>
      <c r="TAJ157" s="441"/>
      <c r="TAK157" s="441"/>
      <c r="TAL157" s="441"/>
      <c r="TAM157" s="441"/>
      <c r="TAN157" s="441"/>
      <c r="TAO157" s="441"/>
      <c r="TAP157" s="441"/>
      <c r="TAQ157" s="441"/>
      <c r="TAR157" s="441"/>
      <c r="TAS157" s="441"/>
      <c r="TAT157" s="441"/>
      <c r="TAU157" s="441"/>
      <c r="TAV157" s="441"/>
      <c r="TAW157" s="441"/>
      <c r="TAX157" s="441"/>
      <c r="TAY157" s="441"/>
      <c r="TAZ157" s="441"/>
      <c r="TBA157" s="441"/>
      <c r="TBB157" s="441"/>
      <c r="TBC157" s="441"/>
      <c r="TBD157" s="441"/>
      <c r="TBE157" s="441"/>
      <c r="TBF157" s="441"/>
      <c r="TBG157" s="441"/>
      <c r="TBH157" s="441"/>
      <c r="TBI157" s="441"/>
      <c r="TBJ157" s="441"/>
      <c r="TBK157" s="441"/>
      <c r="TBL157" s="441"/>
      <c r="TBM157" s="441"/>
      <c r="TBN157" s="441"/>
      <c r="TBO157" s="441"/>
      <c r="TBP157" s="441"/>
      <c r="TBQ157" s="441"/>
      <c r="TBR157" s="441"/>
      <c r="TBS157" s="441"/>
      <c r="TBT157" s="441"/>
      <c r="TBU157" s="441"/>
      <c r="TBV157" s="441"/>
      <c r="TBW157" s="441"/>
      <c r="TBX157" s="441"/>
      <c r="TBY157" s="441"/>
      <c r="TBZ157" s="441"/>
      <c r="TCA157" s="441"/>
      <c r="TCB157" s="441"/>
      <c r="TCC157" s="441"/>
      <c r="TCD157" s="441"/>
      <c r="TCE157" s="441"/>
      <c r="TCF157" s="441"/>
      <c r="TCG157" s="441"/>
      <c r="TCH157" s="441"/>
      <c r="TCI157" s="441"/>
      <c r="TCJ157" s="441"/>
      <c r="TCK157" s="441"/>
      <c r="TCL157" s="441"/>
      <c r="TCM157" s="441"/>
      <c r="TCN157" s="441"/>
      <c r="TCO157" s="441"/>
      <c r="TCP157" s="441"/>
      <c r="TCQ157" s="441"/>
      <c r="TCR157" s="441"/>
      <c r="TCS157" s="441"/>
      <c r="TCT157" s="441"/>
      <c r="TCU157" s="441"/>
      <c r="TCV157" s="441"/>
      <c r="TCW157" s="441"/>
      <c r="TCX157" s="441"/>
      <c r="TCY157" s="441"/>
      <c r="TCZ157" s="441"/>
      <c r="TDA157" s="441"/>
      <c r="TDB157" s="441"/>
      <c r="TDC157" s="441"/>
      <c r="TDD157" s="441"/>
      <c r="TDE157" s="441"/>
      <c r="TDF157" s="441"/>
      <c r="TDG157" s="441"/>
      <c r="TDH157" s="441"/>
      <c r="TDI157" s="441"/>
      <c r="TDJ157" s="441"/>
      <c r="TDK157" s="441"/>
      <c r="TDL157" s="441"/>
      <c r="TDM157" s="441"/>
      <c r="TDN157" s="441"/>
      <c r="TDO157" s="441"/>
      <c r="TDP157" s="441"/>
      <c r="TDQ157" s="441"/>
      <c r="TDR157" s="441"/>
      <c r="TDS157" s="441"/>
      <c r="TDT157" s="441"/>
      <c r="TDU157" s="441"/>
      <c r="TDV157" s="441"/>
      <c r="TDW157" s="441"/>
      <c r="TDX157" s="441"/>
      <c r="TDY157" s="441"/>
      <c r="TDZ157" s="441"/>
      <c r="TEA157" s="441"/>
      <c r="TEB157" s="441"/>
      <c r="TEC157" s="441"/>
      <c r="TED157" s="441"/>
      <c r="TEE157" s="441"/>
      <c r="TEF157" s="441"/>
      <c r="TEG157" s="441"/>
      <c r="TEH157" s="441"/>
      <c r="TEI157" s="441"/>
      <c r="TEJ157" s="441"/>
      <c r="TEK157" s="441"/>
      <c r="TEL157" s="441"/>
      <c r="TEM157" s="441"/>
      <c r="TEN157" s="441"/>
      <c r="TEO157" s="441"/>
      <c r="TEP157" s="441"/>
      <c r="TEQ157" s="441"/>
      <c r="TER157" s="441"/>
      <c r="TES157" s="441"/>
      <c r="TET157" s="441"/>
      <c r="TEU157" s="441"/>
      <c r="TEV157" s="441"/>
      <c r="TEW157" s="441"/>
      <c r="TEX157" s="441"/>
      <c r="TEY157" s="441"/>
      <c r="TEZ157" s="441"/>
      <c r="TFA157" s="441"/>
      <c r="TFB157" s="441"/>
      <c r="TFC157" s="441"/>
      <c r="TFD157" s="441"/>
      <c r="TFE157" s="441"/>
      <c r="TFF157" s="441"/>
      <c r="TFG157" s="441"/>
      <c r="TFH157" s="441"/>
      <c r="TFI157" s="441"/>
      <c r="TFJ157" s="441"/>
      <c r="TFK157" s="441"/>
      <c r="TFL157" s="441"/>
      <c r="TFM157" s="441"/>
      <c r="TFN157" s="441"/>
      <c r="TFO157" s="441"/>
      <c r="TFP157" s="441"/>
      <c r="TFQ157" s="441"/>
      <c r="TFR157" s="441"/>
      <c r="TFS157" s="441"/>
      <c r="TFT157" s="441"/>
      <c r="TFU157" s="441"/>
      <c r="TFV157" s="441"/>
      <c r="TFW157" s="441"/>
      <c r="TFX157" s="441"/>
      <c r="TFY157" s="441"/>
      <c r="TFZ157" s="441"/>
      <c r="TGA157" s="441"/>
      <c r="TGB157" s="441"/>
      <c r="TGC157" s="441"/>
      <c r="TGD157" s="441"/>
      <c r="TGE157" s="441"/>
      <c r="TGF157" s="441"/>
      <c r="TGG157" s="441"/>
      <c r="TGH157" s="441"/>
      <c r="TGI157" s="441"/>
      <c r="TGJ157" s="441"/>
      <c r="TGK157" s="441"/>
      <c r="TGL157" s="441"/>
      <c r="TGM157" s="441"/>
      <c r="TGN157" s="441"/>
      <c r="TGO157" s="441"/>
      <c r="TGP157" s="441"/>
      <c r="TGQ157" s="441"/>
      <c r="TGR157" s="441"/>
      <c r="TGS157" s="441"/>
      <c r="TGT157" s="441"/>
      <c r="TGU157" s="441"/>
      <c r="TGV157" s="441"/>
      <c r="TGW157" s="441"/>
      <c r="TGX157" s="441"/>
      <c r="TGY157" s="441"/>
      <c r="TGZ157" s="441"/>
      <c r="THA157" s="441"/>
      <c r="THB157" s="441"/>
      <c r="THC157" s="441"/>
      <c r="THD157" s="441"/>
      <c r="THE157" s="441"/>
      <c r="THF157" s="441"/>
      <c r="THG157" s="441"/>
      <c r="THH157" s="441"/>
      <c r="THI157" s="441"/>
      <c r="THJ157" s="441"/>
      <c r="THK157" s="441"/>
      <c r="THL157" s="441"/>
      <c r="THM157" s="441"/>
      <c r="THN157" s="441"/>
      <c r="THO157" s="441"/>
      <c r="THP157" s="441"/>
      <c r="THQ157" s="441"/>
      <c r="THR157" s="441"/>
      <c r="THS157" s="441"/>
      <c r="THT157" s="441"/>
      <c r="THU157" s="441"/>
      <c r="THV157" s="441"/>
      <c r="THW157" s="441"/>
      <c r="THX157" s="441"/>
      <c r="THY157" s="441"/>
      <c r="THZ157" s="441"/>
      <c r="TIA157" s="441"/>
      <c r="TIB157" s="441"/>
      <c r="TIC157" s="441"/>
      <c r="TID157" s="441"/>
      <c r="TIE157" s="441"/>
      <c r="TIF157" s="441"/>
      <c r="TIG157" s="441"/>
      <c r="TIH157" s="441"/>
      <c r="TII157" s="441"/>
      <c r="TIJ157" s="441"/>
      <c r="TIK157" s="441"/>
      <c r="TIL157" s="441"/>
      <c r="TIM157" s="441"/>
      <c r="TIN157" s="441"/>
      <c r="TIO157" s="441"/>
      <c r="TIP157" s="441"/>
      <c r="TIQ157" s="441"/>
      <c r="TIR157" s="441"/>
      <c r="TIS157" s="441"/>
      <c r="TIT157" s="441"/>
      <c r="TIU157" s="441"/>
      <c r="TIV157" s="441"/>
      <c r="TIW157" s="441"/>
      <c r="TIX157" s="441"/>
      <c r="TIY157" s="441"/>
      <c r="TIZ157" s="441"/>
      <c r="TJA157" s="441"/>
      <c r="TJB157" s="441"/>
      <c r="TJC157" s="441"/>
      <c r="TJD157" s="441"/>
      <c r="TJE157" s="441"/>
      <c r="TJF157" s="441"/>
      <c r="TJG157" s="441"/>
      <c r="TJH157" s="441"/>
      <c r="TJI157" s="441"/>
      <c r="TJJ157" s="441"/>
      <c r="TJK157" s="441"/>
      <c r="TJL157" s="441"/>
      <c r="TJM157" s="441"/>
      <c r="TJN157" s="441"/>
      <c r="TJO157" s="441"/>
      <c r="TJP157" s="441"/>
      <c r="TJQ157" s="441"/>
      <c r="TJR157" s="441"/>
      <c r="TJS157" s="441"/>
      <c r="TJT157" s="441"/>
      <c r="TJU157" s="441"/>
      <c r="TJV157" s="441"/>
      <c r="TJW157" s="441"/>
      <c r="TJX157" s="441"/>
      <c r="TJY157" s="441"/>
      <c r="TJZ157" s="441"/>
      <c r="TKA157" s="441"/>
      <c r="TKB157" s="441"/>
      <c r="TKC157" s="441"/>
      <c r="TKD157" s="441"/>
      <c r="TKE157" s="441"/>
      <c r="TKF157" s="441"/>
      <c r="TKG157" s="441"/>
      <c r="TKH157" s="441"/>
      <c r="TKI157" s="441"/>
      <c r="TKJ157" s="441"/>
      <c r="TKK157" s="441"/>
      <c r="TKL157" s="441"/>
      <c r="TKM157" s="441"/>
      <c r="TKN157" s="441"/>
      <c r="TKO157" s="441"/>
      <c r="TKP157" s="441"/>
      <c r="TKQ157" s="441"/>
      <c r="TKR157" s="441"/>
      <c r="TKS157" s="441"/>
      <c r="TKT157" s="441"/>
      <c r="TKU157" s="441"/>
      <c r="TKV157" s="441"/>
      <c r="TKW157" s="441"/>
      <c r="TKX157" s="441"/>
      <c r="TKY157" s="441"/>
      <c r="TKZ157" s="441"/>
      <c r="TLA157" s="441"/>
      <c r="TLB157" s="441"/>
      <c r="TLC157" s="441"/>
      <c r="TLD157" s="441"/>
      <c r="TLE157" s="441"/>
      <c r="TLF157" s="441"/>
      <c r="TLG157" s="441"/>
      <c r="TLH157" s="441"/>
      <c r="TLI157" s="441"/>
      <c r="TLJ157" s="441"/>
      <c r="TLK157" s="441"/>
      <c r="TLL157" s="441"/>
      <c r="TLM157" s="441"/>
      <c r="TLN157" s="441"/>
      <c r="TLO157" s="441"/>
      <c r="TLP157" s="441"/>
      <c r="TLQ157" s="441"/>
      <c r="TLR157" s="441"/>
      <c r="TLS157" s="441"/>
      <c r="TLT157" s="441"/>
      <c r="TLU157" s="441"/>
      <c r="TLV157" s="441"/>
      <c r="TLW157" s="441"/>
      <c r="TLX157" s="441"/>
      <c r="TLY157" s="441"/>
      <c r="TLZ157" s="441"/>
      <c r="TMA157" s="441"/>
      <c r="TMB157" s="441"/>
      <c r="TMC157" s="441"/>
      <c r="TMD157" s="441"/>
      <c r="TME157" s="441"/>
      <c r="TMF157" s="441"/>
      <c r="TMG157" s="441"/>
      <c r="TMH157" s="441"/>
      <c r="TMI157" s="441"/>
      <c r="TMJ157" s="441"/>
      <c r="TMK157" s="441"/>
      <c r="TML157" s="441"/>
      <c r="TMM157" s="441"/>
      <c r="TMN157" s="441"/>
      <c r="TMO157" s="441"/>
      <c r="TMP157" s="441"/>
      <c r="TMQ157" s="441"/>
      <c r="TMR157" s="441"/>
      <c r="TMS157" s="441"/>
      <c r="TMT157" s="441"/>
      <c r="TMU157" s="441"/>
      <c r="TMV157" s="441"/>
      <c r="TMW157" s="441"/>
      <c r="TMX157" s="441"/>
      <c r="TMY157" s="441"/>
      <c r="TMZ157" s="441"/>
      <c r="TNA157" s="441"/>
      <c r="TNB157" s="441"/>
      <c r="TNC157" s="441"/>
      <c r="TND157" s="441"/>
      <c r="TNE157" s="441"/>
      <c r="TNF157" s="441"/>
      <c r="TNG157" s="441"/>
      <c r="TNH157" s="441"/>
      <c r="TNI157" s="441"/>
      <c r="TNJ157" s="441"/>
      <c r="TNK157" s="441"/>
      <c r="TNL157" s="441"/>
      <c r="TNM157" s="441"/>
      <c r="TNN157" s="441"/>
      <c r="TNO157" s="441"/>
      <c r="TNP157" s="441"/>
      <c r="TNQ157" s="441"/>
      <c r="TNR157" s="441"/>
      <c r="TNS157" s="441"/>
      <c r="TNT157" s="441"/>
      <c r="TNU157" s="441"/>
      <c r="TNV157" s="441"/>
      <c r="TNW157" s="441"/>
      <c r="TNX157" s="441"/>
      <c r="TNY157" s="441"/>
      <c r="TNZ157" s="441"/>
      <c r="TOA157" s="441"/>
      <c r="TOB157" s="441"/>
      <c r="TOC157" s="441"/>
      <c r="TOD157" s="441"/>
      <c r="TOE157" s="441"/>
      <c r="TOF157" s="441"/>
      <c r="TOG157" s="441"/>
      <c r="TOH157" s="441"/>
      <c r="TOI157" s="441"/>
      <c r="TOJ157" s="441"/>
      <c r="TOK157" s="441"/>
      <c r="TOL157" s="441"/>
      <c r="TOM157" s="441"/>
      <c r="TON157" s="441"/>
      <c r="TOO157" s="441"/>
      <c r="TOP157" s="441"/>
      <c r="TOQ157" s="441"/>
      <c r="TOR157" s="441"/>
      <c r="TOS157" s="441"/>
      <c r="TOT157" s="441"/>
      <c r="TOU157" s="441"/>
      <c r="TOV157" s="441"/>
      <c r="TOW157" s="441"/>
      <c r="TOX157" s="441"/>
      <c r="TOY157" s="441"/>
      <c r="TOZ157" s="441"/>
      <c r="TPA157" s="441"/>
      <c r="TPB157" s="441"/>
      <c r="TPC157" s="441"/>
      <c r="TPD157" s="441"/>
      <c r="TPE157" s="441"/>
      <c r="TPF157" s="441"/>
      <c r="TPG157" s="441"/>
      <c r="TPH157" s="441"/>
      <c r="TPI157" s="441"/>
      <c r="TPJ157" s="441"/>
      <c r="TPK157" s="441"/>
      <c r="TPL157" s="441"/>
      <c r="TPM157" s="441"/>
      <c r="TPN157" s="441"/>
      <c r="TPO157" s="441"/>
      <c r="TPP157" s="441"/>
      <c r="TPQ157" s="441"/>
      <c r="TPR157" s="441"/>
      <c r="TPS157" s="441"/>
      <c r="TPT157" s="441"/>
      <c r="TPU157" s="441"/>
      <c r="TPV157" s="441"/>
      <c r="TPW157" s="441"/>
      <c r="TPX157" s="441"/>
      <c r="TPY157" s="441"/>
      <c r="TPZ157" s="441"/>
      <c r="TQA157" s="441"/>
      <c r="TQB157" s="441"/>
      <c r="TQC157" s="441"/>
      <c r="TQD157" s="441"/>
      <c r="TQE157" s="441"/>
      <c r="TQF157" s="441"/>
      <c r="TQG157" s="441"/>
      <c r="TQH157" s="441"/>
      <c r="TQI157" s="441"/>
      <c r="TQJ157" s="441"/>
      <c r="TQK157" s="441"/>
      <c r="TQL157" s="441"/>
      <c r="TQM157" s="441"/>
      <c r="TQN157" s="441"/>
      <c r="TQO157" s="441"/>
      <c r="TQP157" s="441"/>
      <c r="TQQ157" s="441"/>
      <c r="TQR157" s="441"/>
      <c r="TQS157" s="441"/>
      <c r="TQT157" s="441"/>
      <c r="TQU157" s="441"/>
      <c r="TQV157" s="441"/>
      <c r="TQW157" s="441"/>
      <c r="TQX157" s="441"/>
      <c r="TQY157" s="441"/>
      <c r="TQZ157" s="441"/>
      <c r="TRA157" s="441"/>
      <c r="TRB157" s="441"/>
      <c r="TRC157" s="441"/>
      <c r="TRD157" s="441"/>
      <c r="TRE157" s="441"/>
      <c r="TRF157" s="441"/>
      <c r="TRG157" s="441"/>
      <c r="TRH157" s="441"/>
      <c r="TRI157" s="441"/>
      <c r="TRJ157" s="441"/>
      <c r="TRK157" s="441"/>
      <c r="TRL157" s="441"/>
      <c r="TRM157" s="441"/>
      <c r="TRN157" s="441"/>
      <c r="TRO157" s="441"/>
      <c r="TRP157" s="441"/>
      <c r="TRQ157" s="441"/>
      <c r="TRR157" s="441"/>
      <c r="TRS157" s="441"/>
      <c r="TRT157" s="441"/>
      <c r="TRU157" s="441"/>
      <c r="TRV157" s="441"/>
      <c r="TRW157" s="441"/>
      <c r="TRX157" s="441"/>
      <c r="TRY157" s="441"/>
      <c r="TRZ157" s="441"/>
      <c r="TSA157" s="441"/>
      <c r="TSB157" s="441"/>
      <c r="TSC157" s="441"/>
      <c r="TSD157" s="441"/>
      <c r="TSE157" s="441"/>
      <c r="TSF157" s="441"/>
      <c r="TSG157" s="441"/>
      <c r="TSH157" s="441"/>
      <c r="TSI157" s="441"/>
      <c r="TSJ157" s="441"/>
      <c r="TSK157" s="441"/>
      <c r="TSL157" s="441"/>
      <c r="TSM157" s="441"/>
      <c r="TSN157" s="441"/>
      <c r="TSO157" s="441"/>
      <c r="TSP157" s="441"/>
      <c r="TSQ157" s="441"/>
      <c r="TSR157" s="441"/>
      <c r="TSS157" s="441"/>
      <c r="TST157" s="441"/>
      <c r="TSU157" s="441"/>
      <c r="TSV157" s="441"/>
      <c r="TSW157" s="441"/>
      <c r="TSX157" s="441"/>
      <c r="TSY157" s="441"/>
      <c r="TSZ157" s="441"/>
      <c r="TTA157" s="441"/>
      <c r="TTB157" s="441"/>
      <c r="TTC157" s="441"/>
      <c r="TTD157" s="441"/>
      <c r="TTE157" s="441"/>
      <c r="TTF157" s="441"/>
      <c r="TTG157" s="441"/>
      <c r="TTH157" s="441"/>
      <c r="TTI157" s="441"/>
      <c r="TTJ157" s="441"/>
      <c r="TTK157" s="441"/>
      <c r="TTL157" s="441"/>
      <c r="TTM157" s="441"/>
      <c r="TTN157" s="441"/>
      <c r="TTO157" s="441"/>
      <c r="TTP157" s="441"/>
      <c r="TTQ157" s="441"/>
      <c r="TTR157" s="441"/>
      <c r="TTS157" s="441"/>
      <c r="TTT157" s="441"/>
      <c r="TTU157" s="441"/>
      <c r="TTV157" s="441"/>
      <c r="TTW157" s="441"/>
      <c r="TTX157" s="441"/>
      <c r="TTY157" s="441"/>
      <c r="TTZ157" s="441"/>
      <c r="TUA157" s="441"/>
      <c r="TUB157" s="441"/>
      <c r="TUC157" s="441"/>
      <c r="TUD157" s="441"/>
      <c r="TUE157" s="441"/>
      <c r="TUF157" s="441"/>
      <c r="TUG157" s="441"/>
      <c r="TUH157" s="441"/>
      <c r="TUI157" s="441"/>
      <c r="TUJ157" s="441"/>
      <c r="TUK157" s="441"/>
      <c r="TUL157" s="441"/>
      <c r="TUM157" s="441"/>
      <c r="TUN157" s="441"/>
      <c r="TUO157" s="441"/>
      <c r="TUP157" s="441"/>
      <c r="TUQ157" s="441"/>
      <c r="TUR157" s="441"/>
      <c r="TUS157" s="441"/>
      <c r="TUT157" s="441"/>
      <c r="TUU157" s="441"/>
      <c r="TUV157" s="441"/>
      <c r="TUW157" s="441"/>
      <c r="TUX157" s="441"/>
      <c r="TUY157" s="441"/>
      <c r="TUZ157" s="441"/>
      <c r="TVA157" s="441"/>
      <c r="TVB157" s="441"/>
      <c r="TVC157" s="441"/>
      <c r="TVD157" s="441"/>
      <c r="TVE157" s="441"/>
      <c r="TVF157" s="441"/>
      <c r="TVG157" s="441"/>
      <c r="TVH157" s="441"/>
      <c r="TVI157" s="441"/>
      <c r="TVJ157" s="441"/>
      <c r="TVK157" s="441"/>
      <c r="TVL157" s="441"/>
      <c r="TVM157" s="441"/>
      <c r="TVN157" s="441"/>
      <c r="TVO157" s="441"/>
      <c r="TVP157" s="441"/>
      <c r="TVQ157" s="441"/>
      <c r="TVR157" s="441"/>
      <c r="TVS157" s="441"/>
      <c r="TVT157" s="441"/>
      <c r="TVU157" s="441"/>
      <c r="TVV157" s="441"/>
      <c r="TVW157" s="441"/>
      <c r="TVX157" s="441"/>
      <c r="TVY157" s="441"/>
      <c r="TVZ157" s="441"/>
      <c r="TWA157" s="441"/>
      <c r="TWB157" s="441"/>
      <c r="TWC157" s="441"/>
      <c r="TWD157" s="441"/>
      <c r="TWE157" s="441"/>
      <c r="TWF157" s="441"/>
      <c r="TWG157" s="441"/>
      <c r="TWH157" s="441"/>
      <c r="TWI157" s="441"/>
      <c r="TWJ157" s="441"/>
      <c r="TWK157" s="441"/>
      <c r="TWL157" s="441"/>
      <c r="TWM157" s="441"/>
      <c r="TWN157" s="441"/>
      <c r="TWO157" s="441"/>
      <c r="TWP157" s="441"/>
      <c r="TWQ157" s="441"/>
      <c r="TWR157" s="441"/>
      <c r="TWS157" s="441"/>
      <c r="TWT157" s="441"/>
      <c r="TWU157" s="441"/>
      <c r="TWV157" s="441"/>
      <c r="TWW157" s="441"/>
      <c r="TWX157" s="441"/>
      <c r="TWY157" s="441"/>
      <c r="TWZ157" s="441"/>
      <c r="TXA157" s="441"/>
      <c r="TXB157" s="441"/>
      <c r="TXC157" s="441"/>
      <c r="TXD157" s="441"/>
      <c r="TXE157" s="441"/>
      <c r="TXF157" s="441"/>
      <c r="TXG157" s="441"/>
      <c r="TXH157" s="441"/>
      <c r="TXI157" s="441"/>
      <c r="TXJ157" s="441"/>
      <c r="TXK157" s="441"/>
      <c r="TXL157" s="441"/>
      <c r="TXM157" s="441"/>
      <c r="TXN157" s="441"/>
      <c r="TXO157" s="441"/>
      <c r="TXP157" s="441"/>
      <c r="TXQ157" s="441"/>
      <c r="TXR157" s="441"/>
      <c r="TXS157" s="441"/>
      <c r="TXT157" s="441"/>
      <c r="TXU157" s="441"/>
      <c r="TXV157" s="441"/>
      <c r="TXW157" s="441"/>
      <c r="TXX157" s="441"/>
      <c r="TXY157" s="441"/>
      <c r="TXZ157" s="441"/>
      <c r="TYA157" s="441"/>
      <c r="TYB157" s="441"/>
      <c r="TYC157" s="441"/>
      <c r="TYD157" s="441"/>
      <c r="TYE157" s="441"/>
      <c r="TYF157" s="441"/>
      <c r="TYG157" s="441"/>
      <c r="TYH157" s="441"/>
      <c r="TYI157" s="441"/>
      <c r="TYJ157" s="441"/>
      <c r="TYK157" s="441"/>
      <c r="TYL157" s="441"/>
      <c r="TYM157" s="441"/>
      <c r="TYN157" s="441"/>
      <c r="TYO157" s="441"/>
      <c r="TYP157" s="441"/>
      <c r="TYQ157" s="441"/>
      <c r="TYR157" s="441"/>
      <c r="TYS157" s="441"/>
      <c r="TYT157" s="441"/>
      <c r="TYU157" s="441"/>
      <c r="TYV157" s="441"/>
      <c r="TYW157" s="441"/>
      <c r="TYX157" s="441"/>
      <c r="TYY157" s="441"/>
      <c r="TYZ157" s="441"/>
      <c r="TZA157" s="441"/>
      <c r="TZB157" s="441"/>
      <c r="TZC157" s="441"/>
      <c r="TZD157" s="441"/>
      <c r="TZE157" s="441"/>
      <c r="TZF157" s="441"/>
      <c r="TZG157" s="441"/>
      <c r="TZH157" s="441"/>
      <c r="TZI157" s="441"/>
      <c r="TZJ157" s="441"/>
      <c r="TZK157" s="441"/>
      <c r="TZL157" s="441"/>
      <c r="TZM157" s="441"/>
      <c r="TZN157" s="441"/>
      <c r="TZO157" s="441"/>
      <c r="TZP157" s="441"/>
      <c r="TZQ157" s="441"/>
      <c r="TZR157" s="441"/>
      <c r="TZS157" s="441"/>
      <c r="TZT157" s="441"/>
      <c r="TZU157" s="441"/>
      <c r="TZV157" s="441"/>
      <c r="TZW157" s="441"/>
      <c r="TZX157" s="441"/>
      <c r="TZY157" s="441"/>
      <c r="TZZ157" s="441"/>
      <c r="UAA157" s="441"/>
      <c r="UAB157" s="441"/>
      <c r="UAC157" s="441"/>
      <c r="UAD157" s="441"/>
      <c r="UAE157" s="441"/>
      <c r="UAF157" s="441"/>
      <c r="UAG157" s="441"/>
      <c r="UAH157" s="441"/>
      <c r="UAI157" s="441"/>
      <c r="UAJ157" s="441"/>
      <c r="UAK157" s="441"/>
      <c r="UAL157" s="441"/>
      <c r="UAM157" s="441"/>
      <c r="UAN157" s="441"/>
      <c r="UAO157" s="441"/>
      <c r="UAP157" s="441"/>
      <c r="UAQ157" s="441"/>
      <c r="UAR157" s="441"/>
      <c r="UAS157" s="441"/>
      <c r="UAT157" s="441"/>
      <c r="UAU157" s="441"/>
      <c r="UAV157" s="441"/>
      <c r="UAW157" s="441"/>
      <c r="UAX157" s="441"/>
      <c r="UAY157" s="441"/>
      <c r="UAZ157" s="441"/>
      <c r="UBA157" s="441"/>
      <c r="UBB157" s="441"/>
      <c r="UBC157" s="441"/>
      <c r="UBD157" s="441"/>
      <c r="UBE157" s="441"/>
      <c r="UBF157" s="441"/>
      <c r="UBG157" s="441"/>
      <c r="UBH157" s="441"/>
      <c r="UBI157" s="441"/>
      <c r="UBJ157" s="441"/>
      <c r="UBK157" s="441"/>
      <c r="UBL157" s="441"/>
      <c r="UBM157" s="441"/>
      <c r="UBN157" s="441"/>
      <c r="UBO157" s="441"/>
      <c r="UBP157" s="441"/>
      <c r="UBQ157" s="441"/>
      <c r="UBR157" s="441"/>
      <c r="UBS157" s="441"/>
      <c r="UBT157" s="441"/>
      <c r="UBU157" s="441"/>
      <c r="UBV157" s="441"/>
      <c r="UBW157" s="441"/>
      <c r="UBX157" s="441"/>
      <c r="UBY157" s="441"/>
      <c r="UBZ157" s="441"/>
      <c r="UCA157" s="441"/>
      <c r="UCB157" s="441"/>
      <c r="UCC157" s="441"/>
      <c r="UCD157" s="441"/>
      <c r="UCE157" s="441"/>
      <c r="UCF157" s="441"/>
      <c r="UCG157" s="441"/>
      <c r="UCH157" s="441"/>
      <c r="UCI157" s="441"/>
      <c r="UCJ157" s="441"/>
      <c r="UCK157" s="441"/>
      <c r="UCL157" s="441"/>
      <c r="UCM157" s="441"/>
      <c r="UCN157" s="441"/>
      <c r="UCO157" s="441"/>
      <c r="UCP157" s="441"/>
      <c r="UCQ157" s="441"/>
      <c r="UCR157" s="441"/>
      <c r="UCS157" s="441"/>
      <c r="UCT157" s="441"/>
      <c r="UCU157" s="441"/>
      <c r="UCV157" s="441"/>
      <c r="UCW157" s="441"/>
      <c r="UCX157" s="441"/>
      <c r="UCY157" s="441"/>
      <c r="UCZ157" s="441"/>
      <c r="UDA157" s="441"/>
      <c r="UDB157" s="441"/>
      <c r="UDC157" s="441"/>
      <c r="UDD157" s="441"/>
      <c r="UDE157" s="441"/>
      <c r="UDF157" s="441"/>
      <c r="UDG157" s="441"/>
      <c r="UDH157" s="441"/>
      <c r="UDI157" s="441"/>
      <c r="UDJ157" s="441"/>
      <c r="UDK157" s="441"/>
      <c r="UDL157" s="441"/>
      <c r="UDM157" s="441"/>
      <c r="UDN157" s="441"/>
      <c r="UDO157" s="441"/>
      <c r="UDP157" s="441"/>
      <c r="UDQ157" s="441"/>
      <c r="UDR157" s="441"/>
      <c r="UDS157" s="441"/>
      <c r="UDT157" s="441"/>
      <c r="UDU157" s="441"/>
      <c r="UDV157" s="441"/>
      <c r="UDW157" s="441"/>
      <c r="UDX157" s="441"/>
      <c r="UDY157" s="441"/>
      <c r="UDZ157" s="441"/>
      <c r="UEA157" s="441"/>
      <c r="UEB157" s="441"/>
      <c r="UEC157" s="441"/>
      <c r="UED157" s="441"/>
      <c r="UEE157" s="441"/>
      <c r="UEF157" s="441"/>
      <c r="UEG157" s="441"/>
      <c r="UEH157" s="441"/>
      <c r="UEI157" s="441"/>
      <c r="UEJ157" s="441"/>
      <c r="UEK157" s="441"/>
      <c r="UEL157" s="441"/>
      <c r="UEM157" s="441"/>
      <c r="UEN157" s="441"/>
      <c r="UEO157" s="441"/>
      <c r="UEP157" s="441"/>
      <c r="UEQ157" s="441"/>
      <c r="UER157" s="441"/>
      <c r="UES157" s="441"/>
      <c r="UET157" s="441"/>
      <c r="UEU157" s="441"/>
      <c r="UEV157" s="441"/>
      <c r="UEW157" s="441"/>
      <c r="UEX157" s="441"/>
      <c r="UEY157" s="441"/>
      <c r="UEZ157" s="441"/>
      <c r="UFA157" s="441"/>
      <c r="UFB157" s="441"/>
      <c r="UFC157" s="441"/>
      <c r="UFD157" s="441"/>
      <c r="UFE157" s="441"/>
      <c r="UFF157" s="441"/>
      <c r="UFG157" s="441"/>
      <c r="UFH157" s="441"/>
      <c r="UFI157" s="441"/>
      <c r="UFJ157" s="441"/>
      <c r="UFK157" s="441"/>
      <c r="UFL157" s="441"/>
      <c r="UFM157" s="441"/>
      <c r="UFN157" s="441"/>
      <c r="UFO157" s="441"/>
      <c r="UFP157" s="441"/>
      <c r="UFQ157" s="441"/>
      <c r="UFR157" s="441"/>
      <c r="UFS157" s="441"/>
      <c r="UFT157" s="441"/>
      <c r="UFU157" s="441"/>
      <c r="UFV157" s="441"/>
      <c r="UFW157" s="441"/>
      <c r="UFX157" s="441"/>
      <c r="UFY157" s="441"/>
      <c r="UFZ157" s="441"/>
      <c r="UGA157" s="441"/>
      <c r="UGB157" s="441"/>
      <c r="UGC157" s="441"/>
      <c r="UGD157" s="441"/>
      <c r="UGE157" s="441"/>
      <c r="UGF157" s="441"/>
      <c r="UGG157" s="441"/>
      <c r="UGH157" s="441"/>
      <c r="UGI157" s="441"/>
      <c r="UGJ157" s="441"/>
      <c r="UGK157" s="441"/>
      <c r="UGL157" s="441"/>
      <c r="UGM157" s="441"/>
      <c r="UGN157" s="441"/>
      <c r="UGO157" s="441"/>
      <c r="UGP157" s="441"/>
      <c r="UGQ157" s="441"/>
      <c r="UGR157" s="441"/>
      <c r="UGS157" s="441"/>
      <c r="UGT157" s="441"/>
      <c r="UGU157" s="441"/>
      <c r="UGV157" s="441"/>
      <c r="UGW157" s="441"/>
      <c r="UGX157" s="441"/>
      <c r="UGY157" s="441"/>
      <c r="UGZ157" s="441"/>
      <c r="UHA157" s="441"/>
      <c r="UHB157" s="441"/>
      <c r="UHC157" s="441"/>
      <c r="UHD157" s="441"/>
      <c r="UHE157" s="441"/>
      <c r="UHF157" s="441"/>
      <c r="UHG157" s="441"/>
      <c r="UHH157" s="441"/>
      <c r="UHI157" s="441"/>
      <c r="UHJ157" s="441"/>
      <c r="UHK157" s="441"/>
      <c r="UHL157" s="441"/>
      <c r="UHM157" s="441"/>
      <c r="UHN157" s="441"/>
      <c r="UHO157" s="441"/>
      <c r="UHP157" s="441"/>
      <c r="UHQ157" s="441"/>
      <c r="UHR157" s="441"/>
      <c r="UHS157" s="441"/>
      <c r="UHT157" s="441"/>
      <c r="UHU157" s="441"/>
      <c r="UHV157" s="441"/>
      <c r="UHW157" s="441"/>
      <c r="UHX157" s="441"/>
      <c r="UHY157" s="441"/>
      <c r="UHZ157" s="441"/>
      <c r="UIA157" s="441"/>
      <c r="UIB157" s="441"/>
      <c r="UIC157" s="441"/>
      <c r="UID157" s="441"/>
      <c r="UIE157" s="441"/>
      <c r="UIF157" s="441"/>
      <c r="UIG157" s="441"/>
      <c r="UIH157" s="441"/>
      <c r="UII157" s="441"/>
      <c r="UIJ157" s="441"/>
      <c r="UIK157" s="441"/>
      <c r="UIL157" s="441"/>
      <c r="UIM157" s="441"/>
      <c r="UIN157" s="441"/>
      <c r="UIO157" s="441"/>
      <c r="UIP157" s="441"/>
      <c r="UIQ157" s="441"/>
      <c r="UIR157" s="441"/>
      <c r="UIS157" s="441"/>
      <c r="UIT157" s="441"/>
      <c r="UIU157" s="441"/>
      <c r="UIV157" s="441"/>
      <c r="UIW157" s="441"/>
      <c r="UIX157" s="441"/>
      <c r="UIY157" s="441"/>
      <c r="UIZ157" s="441"/>
      <c r="UJA157" s="441"/>
      <c r="UJB157" s="441"/>
      <c r="UJC157" s="441"/>
      <c r="UJD157" s="441"/>
      <c r="UJE157" s="441"/>
      <c r="UJF157" s="441"/>
      <c r="UJG157" s="441"/>
      <c r="UJH157" s="441"/>
      <c r="UJI157" s="441"/>
      <c r="UJJ157" s="441"/>
      <c r="UJK157" s="441"/>
      <c r="UJL157" s="441"/>
      <c r="UJM157" s="441"/>
      <c r="UJN157" s="441"/>
      <c r="UJO157" s="441"/>
      <c r="UJP157" s="441"/>
      <c r="UJQ157" s="441"/>
      <c r="UJR157" s="441"/>
      <c r="UJS157" s="441"/>
      <c r="UJT157" s="441"/>
      <c r="UJU157" s="441"/>
      <c r="UJV157" s="441"/>
      <c r="UJW157" s="441"/>
      <c r="UJX157" s="441"/>
      <c r="UJY157" s="441"/>
      <c r="UJZ157" s="441"/>
      <c r="UKA157" s="441"/>
      <c r="UKB157" s="441"/>
      <c r="UKC157" s="441"/>
      <c r="UKD157" s="441"/>
      <c r="UKE157" s="441"/>
      <c r="UKF157" s="441"/>
      <c r="UKG157" s="441"/>
      <c r="UKH157" s="441"/>
      <c r="UKI157" s="441"/>
      <c r="UKJ157" s="441"/>
      <c r="UKK157" s="441"/>
      <c r="UKL157" s="441"/>
      <c r="UKM157" s="441"/>
      <c r="UKN157" s="441"/>
      <c r="UKO157" s="441"/>
      <c r="UKP157" s="441"/>
      <c r="UKQ157" s="441"/>
      <c r="UKR157" s="441"/>
      <c r="UKS157" s="441"/>
      <c r="UKT157" s="441"/>
      <c r="UKU157" s="441"/>
      <c r="UKV157" s="441"/>
      <c r="UKW157" s="441"/>
      <c r="UKX157" s="441"/>
      <c r="UKY157" s="441"/>
      <c r="UKZ157" s="441"/>
      <c r="ULA157" s="441"/>
      <c r="ULB157" s="441"/>
      <c r="ULC157" s="441"/>
      <c r="ULD157" s="441"/>
      <c r="ULE157" s="441"/>
      <c r="ULF157" s="441"/>
      <c r="ULG157" s="441"/>
      <c r="ULH157" s="441"/>
      <c r="ULI157" s="441"/>
      <c r="ULJ157" s="441"/>
      <c r="ULK157" s="441"/>
      <c r="ULL157" s="441"/>
      <c r="ULM157" s="441"/>
      <c r="ULN157" s="441"/>
      <c r="ULO157" s="441"/>
      <c r="ULP157" s="441"/>
      <c r="ULQ157" s="441"/>
      <c r="ULR157" s="441"/>
      <c r="ULS157" s="441"/>
      <c r="ULT157" s="441"/>
      <c r="ULU157" s="441"/>
      <c r="ULV157" s="441"/>
      <c r="ULW157" s="441"/>
      <c r="ULX157" s="441"/>
      <c r="ULY157" s="441"/>
      <c r="ULZ157" s="441"/>
      <c r="UMA157" s="441"/>
      <c r="UMB157" s="441"/>
      <c r="UMC157" s="441"/>
      <c r="UMD157" s="441"/>
      <c r="UME157" s="441"/>
      <c r="UMF157" s="441"/>
      <c r="UMG157" s="441"/>
      <c r="UMH157" s="441"/>
      <c r="UMI157" s="441"/>
      <c r="UMJ157" s="441"/>
      <c r="UMK157" s="441"/>
      <c r="UML157" s="441"/>
      <c r="UMM157" s="441"/>
      <c r="UMN157" s="441"/>
      <c r="UMO157" s="441"/>
      <c r="UMP157" s="441"/>
      <c r="UMQ157" s="441"/>
      <c r="UMR157" s="441"/>
      <c r="UMS157" s="441"/>
      <c r="UMT157" s="441"/>
      <c r="UMU157" s="441"/>
      <c r="UMV157" s="441"/>
      <c r="UMW157" s="441"/>
      <c r="UMX157" s="441"/>
      <c r="UMY157" s="441"/>
      <c r="UMZ157" s="441"/>
      <c r="UNA157" s="441"/>
      <c r="UNB157" s="441"/>
      <c r="UNC157" s="441"/>
      <c r="UND157" s="441"/>
      <c r="UNE157" s="441"/>
      <c r="UNF157" s="441"/>
      <c r="UNG157" s="441"/>
      <c r="UNH157" s="441"/>
      <c r="UNI157" s="441"/>
      <c r="UNJ157" s="441"/>
      <c r="UNK157" s="441"/>
      <c r="UNL157" s="441"/>
      <c r="UNM157" s="441"/>
      <c r="UNN157" s="441"/>
      <c r="UNO157" s="441"/>
      <c r="UNP157" s="441"/>
      <c r="UNQ157" s="441"/>
      <c r="UNR157" s="441"/>
      <c r="UNS157" s="441"/>
      <c r="UNT157" s="441"/>
      <c r="UNU157" s="441"/>
      <c r="UNV157" s="441"/>
      <c r="UNW157" s="441"/>
      <c r="UNX157" s="441"/>
      <c r="UNY157" s="441"/>
      <c r="UNZ157" s="441"/>
      <c r="UOA157" s="441"/>
      <c r="UOB157" s="441"/>
      <c r="UOC157" s="441"/>
      <c r="UOD157" s="441"/>
      <c r="UOE157" s="441"/>
      <c r="UOF157" s="441"/>
      <c r="UOG157" s="441"/>
      <c r="UOH157" s="441"/>
      <c r="UOI157" s="441"/>
      <c r="UOJ157" s="441"/>
      <c r="UOK157" s="441"/>
      <c r="UOL157" s="441"/>
      <c r="UOM157" s="441"/>
      <c r="UON157" s="441"/>
      <c r="UOO157" s="441"/>
      <c r="UOP157" s="441"/>
      <c r="UOQ157" s="441"/>
      <c r="UOR157" s="441"/>
      <c r="UOS157" s="441"/>
      <c r="UOT157" s="441"/>
      <c r="UOU157" s="441"/>
      <c r="UOV157" s="441"/>
      <c r="UOW157" s="441"/>
      <c r="UOX157" s="441"/>
      <c r="UOY157" s="441"/>
      <c r="UOZ157" s="441"/>
      <c r="UPA157" s="441"/>
      <c r="UPB157" s="441"/>
      <c r="UPC157" s="441"/>
      <c r="UPD157" s="441"/>
      <c r="UPE157" s="441"/>
      <c r="UPF157" s="441"/>
      <c r="UPG157" s="441"/>
      <c r="UPH157" s="441"/>
      <c r="UPI157" s="441"/>
      <c r="UPJ157" s="441"/>
      <c r="UPK157" s="441"/>
      <c r="UPL157" s="441"/>
      <c r="UPM157" s="441"/>
      <c r="UPN157" s="441"/>
      <c r="UPO157" s="441"/>
      <c r="UPP157" s="441"/>
      <c r="UPQ157" s="441"/>
      <c r="UPR157" s="441"/>
      <c r="UPS157" s="441"/>
      <c r="UPT157" s="441"/>
      <c r="UPU157" s="441"/>
      <c r="UPV157" s="441"/>
      <c r="UPW157" s="441"/>
      <c r="UPX157" s="441"/>
      <c r="UPY157" s="441"/>
      <c r="UPZ157" s="441"/>
      <c r="UQA157" s="441"/>
      <c r="UQB157" s="441"/>
      <c r="UQC157" s="441"/>
      <c r="UQD157" s="441"/>
      <c r="UQE157" s="441"/>
      <c r="UQF157" s="441"/>
      <c r="UQG157" s="441"/>
      <c r="UQH157" s="441"/>
      <c r="UQI157" s="441"/>
      <c r="UQJ157" s="441"/>
      <c r="UQK157" s="441"/>
      <c r="UQL157" s="441"/>
      <c r="UQM157" s="441"/>
      <c r="UQN157" s="441"/>
      <c r="UQO157" s="441"/>
      <c r="UQP157" s="441"/>
      <c r="UQQ157" s="441"/>
      <c r="UQR157" s="441"/>
      <c r="UQS157" s="441"/>
      <c r="UQT157" s="441"/>
      <c r="UQU157" s="441"/>
      <c r="UQV157" s="441"/>
      <c r="UQW157" s="441"/>
      <c r="UQX157" s="441"/>
      <c r="UQY157" s="441"/>
      <c r="UQZ157" s="441"/>
      <c r="URA157" s="441"/>
      <c r="URB157" s="441"/>
      <c r="URC157" s="441"/>
      <c r="URD157" s="441"/>
      <c r="URE157" s="441"/>
      <c r="URF157" s="441"/>
      <c r="URG157" s="441"/>
      <c r="URH157" s="441"/>
      <c r="URI157" s="441"/>
      <c r="URJ157" s="441"/>
      <c r="URK157" s="441"/>
      <c r="URL157" s="441"/>
      <c r="URM157" s="441"/>
      <c r="URN157" s="441"/>
      <c r="URO157" s="441"/>
      <c r="URP157" s="441"/>
      <c r="URQ157" s="441"/>
      <c r="URR157" s="441"/>
      <c r="URS157" s="441"/>
      <c r="URT157" s="441"/>
      <c r="URU157" s="441"/>
      <c r="URV157" s="441"/>
      <c r="URW157" s="441"/>
      <c r="URX157" s="441"/>
      <c r="URY157" s="441"/>
      <c r="URZ157" s="441"/>
      <c r="USA157" s="441"/>
      <c r="USB157" s="441"/>
      <c r="USC157" s="441"/>
      <c r="USD157" s="441"/>
      <c r="USE157" s="441"/>
      <c r="USF157" s="441"/>
      <c r="USG157" s="441"/>
      <c r="USH157" s="441"/>
      <c r="USI157" s="441"/>
      <c r="USJ157" s="441"/>
      <c r="USK157" s="441"/>
      <c r="USL157" s="441"/>
      <c r="USM157" s="441"/>
      <c r="USN157" s="441"/>
      <c r="USO157" s="441"/>
      <c r="USP157" s="441"/>
      <c r="USQ157" s="441"/>
      <c r="USR157" s="441"/>
      <c r="USS157" s="441"/>
      <c r="UST157" s="441"/>
      <c r="USU157" s="441"/>
      <c r="USV157" s="441"/>
      <c r="USW157" s="441"/>
      <c r="USX157" s="441"/>
      <c r="USY157" s="441"/>
      <c r="USZ157" s="441"/>
      <c r="UTA157" s="441"/>
      <c r="UTB157" s="441"/>
      <c r="UTC157" s="441"/>
      <c r="UTD157" s="441"/>
      <c r="UTE157" s="441"/>
      <c r="UTF157" s="441"/>
      <c r="UTG157" s="441"/>
      <c r="UTH157" s="441"/>
      <c r="UTI157" s="441"/>
      <c r="UTJ157" s="441"/>
      <c r="UTK157" s="441"/>
      <c r="UTL157" s="441"/>
      <c r="UTM157" s="441"/>
      <c r="UTN157" s="441"/>
      <c r="UTO157" s="441"/>
      <c r="UTP157" s="441"/>
      <c r="UTQ157" s="441"/>
      <c r="UTR157" s="441"/>
      <c r="UTS157" s="441"/>
      <c r="UTT157" s="441"/>
      <c r="UTU157" s="441"/>
      <c r="UTV157" s="441"/>
      <c r="UTW157" s="441"/>
      <c r="UTX157" s="441"/>
      <c r="UTY157" s="441"/>
      <c r="UTZ157" s="441"/>
      <c r="UUA157" s="441"/>
      <c r="UUB157" s="441"/>
      <c r="UUC157" s="441"/>
      <c r="UUD157" s="441"/>
      <c r="UUE157" s="441"/>
      <c r="UUF157" s="441"/>
      <c r="UUG157" s="441"/>
      <c r="UUH157" s="441"/>
      <c r="UUI157" s="441"/>
      <c r="UUJ157" s="441"/>
      <c r="UUK157" s="441"/>
      <c r="UUL157" s="441"/>
      <c r="UUM157" s="441"/>
      <c r="UUN157" s="441"/>
      <c r="UUO157" s="441"/>
      <c r="UUP157" s="441"/>
      <c r="UUQ157" s="441"/>
      <c r="UUR157" s="441"/>
      <c r="UUS157" s="441"/>
      <c r="UUT157" s="441"/>
      <c r="UUU157" s="441"/>
      <c r="UUV157" s="441"/>
      <c r="UUW157" s="441"/>
      <c r="UUX157" s="441"/>
      <c r="UUY157" s="441"/>
      <c r="UUZ157" s="441"/>
      <c r="UVA157" s="441"/>
      <c r="UVB157" s="441"/>
      <c r="UVC157" s="441"/>
      <c r="UVD157" s="441"/>
      <c r="UVE157" s="441"/>
      <c r="UVF157" s="441"/>
      <c r="UVG157" s="441"/>
      <c r="UVH157" s="441"/>
      <c r="UVI157" s="441"/>
      <c r="UVJ157" s="441"/>
      <c r="UVK157" s="441"/>
      <c r="UVL157" s="441"/>
      <c r="UVM157" s="441"/>
      <c r="UVN157" s="441"/>
      <c r="UVO157" s="441"/>
      <c r="UVP157" s="441"/>
      <c r="UVQ157" s="441"/>
      <c r="UVR157" s="441"/>
      <c r="UVS157" s="441"/>
      <c r="UVT157" s="441"/>
      <c r="UVU157" s="441"/>
      <c r="UVV157" s="441"/>
      <c r="UVW157" s="441"/>
      <c r="UVX157" s="441"/>
      <c r="UVY157" s="441"/>
      <c r="UVZ157" s="441"/>
      <c r="UWA157" s="441"/>
      <c r="UWB157" s="441"/>
      <c r="UWC157" s="441"/>
      <c r="UWD157" s="441"/>
      <c r="UWE157" s="441"/>
      <c r="UWF157" s="441"/>
      <c r="UWG157" s="441"/>
      <c r="UWH157" s="441"/>
      <c r="UWI157" s="441"/>
      <c r="UWJ157" s="441"/>
      <c r="UWK157" s="441"/>
      <c r="UWL157" s="441"/>
      <c r="UWM157" s="441"/>
      <c r="UWN157" s="441"/>
      <c r="UWO157" s="441"/>
      <c r="UWP157" s="441"/>
      <c r="UWQ157" s="441"/>
      <c r="UWR157" s="441"/>
      <c r="UWS157" s="441"/>
      <c r="UWT157" s="441"/>
      <c r="UWU157" s="441"/>
      <c r="UWV157" s="441"/>
      <c r="UWW157" s="441"/>
      <c r="UWX157" s="441"/>
      <c r="UWY157" s="441"/>
      <c r="UWZ157" s="441"/>
      <c r="UXA157" s="441"/>
      <c r="UXB157" s="441"/>
      <c r="UXC157" s="441"/>
      <c r="UXD157" s="441"/>
      <c r="UXE157" s="441"/>
      <c r="UXF157" s="441"/>
      <c r="UXG157" s="441"/>
      <c r="UXH157" s="441"/>
      <c r="UXI157" s="441"/>
      <c r="UXJ157" s="441"/>
      <c r="UXK157" s="441"/>
      <c r="UXL157" s="441"/>
      <c r="UXM157" s="441"/>
      <c r="UXN157" s="441"/>
      <c r="UXO157" s="441"/>
      <c r="UXP157" s="441"/>
      <c r="UXQ157" s="441"/>
      <c r="UXR157" s="441"/>
      <c r="UXS157" s="441"/>
      <c r="UXT157" s="441"/>
      <c r="UXU157" s="441"/>
      <c r="UXV157" s="441"/>
      <c r="UXW157" s="441"/>
      <c r="UXX157" s="441"/>
      <c r="UXY157" s="441"/>
      <c r="UXZ157" s="441"/>
      <c r="UYA157" s="441"/>
      <c r="UYB157" s="441"/>
      <c r="UYC157" s="441"/>
      <c r="UYD157" s="441"/>
      <c r="UYE157" s="441"/>
      <c r="UYF157" s="441"/>
      <c r="UYG157" s="441"/>
      <c r="UYH157" s="441"/>
      <c r="UYI157" s="441"/>
      <c r="UYJ157" s="441"/>
      <c r="UYK157" s="441"/>
      <c r="UYL157" s="441"/>
      <c r="UYM157" s="441"/>
      <c r="UYN157" s="441"/>
      <c r="UYO157" s="441"/>
      <c r="UYP157" s="441"/>
      <c r="UYQ157" s="441"/>
      <c r="UYR157" s="441"/>
      <c r="UYS157" s="441"/>
      <c r="UYT157" s="441"/>
      <c r="UYU157" s="441"/>
      <c r="UYV157" s="441"/>
      <c r="UYW157" s="441"/>
      <c r="UYX157" s="441"/>
      <c r="UYY157" s="441"/>
      <c r="UYZ157" s="441"/>
      <c r="UZA157" s="441"/>
      <c r="UZB157" s="441"/>
      <c r="UZC157" s="441"/>
      <c r="UZD157" s="441"/>
      <c r="UZE157" s="441"/>
      <c r="UZF157" s="441"/>
      <c r="UZG157" s="441"/>
      <c r="UZH157" s="441"/>
      <c r="UZI157" s="441"/>
      <c r="UZJ157" s="441"/>
      <c r="UZK157" s="441"/>
      <c r="UZL157" s="441"/>
      <c r="UZM157" s="441"/>
      <c r="UZN157" s="441"/>
      <c r="UZO157" s="441"/>
      <c r="UZP157" s="441"/>
      <c r="UZQ157" s="441"/>
      <c r="UZR157" s="441"/>
      <c r="UZS157" s="441"/>
      <c r="UZT157" s="441"/>
      <c r="UZU157" s="441"/>
      <c r="UZV157" s="441"/>
      <c r="UZW157" s="441"/>
      <c r="UZX157" s="441"/>
      <c r="UZY157" s="441"/>
      <c r="UZZ157" s="441"/>
      <c r="VAA157" s="441"/>
      <c r="VAB157" s="441"/>
      <c r="VAC157" s="441"/>
      <c r="VAD157" s="441"/>
      <c r="VAE157" s="441"/>
      <c r="VAF157" s="441"/>
      <c r="VAG157" s="441"/>
      <c r="VAH157" s="441"/>
      <c r="VAI157" s="441"/>
      <c r="VAJ157" s="441"/>
      <c r="VAK157" s="441"/>
      <c r="VAL157" s="441"/>
      <c r="VAM157" s="441"/>
      <c r="VAN157" s="441"/>
      <c r="VAO157" s="441"/>
      <c r="VAP157" s="441"/>
      <c r="VAQ157" s="441"/>
      <c r="VAR157" s="441"/>
      <c r="VAS157" s="441"/>
      <c r="VAT157" s="441"/>
      <c r="VAU157" s="441"/>
      <c r="VAV157" s="441"/>
      <c r="VAW157" s="441"/>
      <c r="VAX157" s="441"/>
      <c r="VAY157" s="441"/>
      <c r="VAZ157" s="441"/>
      <c r="VBA157" s="441"/>
      <c r="VBB157" s="441"/>
      <c r="VBC157" s="441"/>
      <c r="VBD157" s="441"/>
      <c r="VBE157" s="441"/>
      <c r="VBF157" s="441"/>
      <c r="VBG157" s="441"/>
      <c r="VBH157" s="441"/>
      <c r="VBI157" s="441"/>
      <c r="VBJ157" s="441"/>
      <c r="VBK157" s="441"/>
      <c r="VBL157" s="441"/>
      <c r="VBM157" s="441"/>
      <c r="VBN157" s="441"/>
      <c r="VBO157" s="441"/>
      <c r="VBP157" s="441"/>
      <c r="VBQ157" s="441"/>
      <c r="VBR157" s="441"/>
      <c r="VBS157" s="441"/>
      <c r="VBT157" s="441"/>
      <c r="VBU157" s="441"/>
      <c r="VBV157" s="441"/>
      <c r="VBW157" s="441"/>
      <c r="VBX157" s="441"/>
      <c r="VBY157" s="441"/>
      <c r="VBZ157" s="441"/>
      <c r="VCA157" s="441"/>
      <c r="VCB157" s="441"/>
      <c r="VCC157" s="441"/>
      <c r="VCD157" s="441"/>
      <c r="VCE157" s="441"/>
      <c r="VCF157" s="441"/>
      <c r="VCG157" s="441"/>
      <c r="VCH157" s="441"/>
      <c r="VCI157" s="441"/>
      <c r="VCJ157" s="441"/>
      <c r="VCK157" s="441"/>
      <c r="VCL157" s="441"/>
      <c r="VCM157" s="441"/>
      <c r="VCN157" s="441"/>
      <c r="VCO157" s="441"/>
      <c r="VCP157" s="441"/>
      <c r="VCQ157" s="441"/>
      <c r="VCR157" s="441"/>
      <c r="VCS157" s="441"/>
      <c r="VCT157" s="441"/>
      <c r="VCU157" s="441"/>
      <c r="VCV157" s="441"/>
      <c r="VCW157" s="441"/>
      <c r="VCX157" s="441"/>
      <c r="VCY157" s="441"/>
      <c r="VCZ157" s="441"/>
      <c r="VDA157" s="441"/>
      <c r="VDB157" s="441"/>
      <c r="VDC157" s="441"/>
      <c r="VDD157" s="441"/>
      <c r="VDE157" s="441"/>
      <c r="VDF157" s="441"/>
      <c r="VDG157" s="441"/>
      <c r="VDH157" s="441"/>
      <c r="VDI157" s="441"/>
      <c r="VDJ157" s="441"/>
      <c r="VDK157" s="441"/>
      <c r="VDL157" s="441"/>
      <c r="VDM157" s="441"/>
      <c r="VDN157" s="441"/>
      <c r="VDO157" s="441"/>
      <c r="VDP157" s="441"/>
      <c r="VDQ157" s="441"/>
      <c r="VDR157" s="441"/>
      <c r="VDS157" s="441"/>
      <c r="VDT157" s="441"/>
      <c r="VDU157" s="441"/>
      <c r="VDV157" s="441"/>
      <c r="VDW157" s="441"/>
      <c r="VDX157" s="441"/>
      <c r="VDY157" s="441"/>
      <c r="VDZ157" s="441"/>
      <c r="VEA157" s="441"/>
      <c r="VEB157" s="441"/>
      <c r="VEC157" s="441"/>
      <c r="VED157" s="441"/>
      <c r="VEE157" s="441"/>
      <c r="VEF157" s="441"/>
      <c r="VEG157" s="441"/>
      <c r="VEH157" s="441"/>
      <c r="VEI157" s="441"/>
      <c r="VEJ157" s="441"/>
      <c r="VEK157" s="441"/>
      <c r="VEL157" s="441"/>
      <c r="VEM157" s="441"/>
      <c r="VEN157" s="441"/>
      <c r="VEO157" s="441"/>
      <c r="VEP157" s="441"/>
      <c r="VEQ157" s="441"/>
      <c r="VER157" s="441"/>
      <c r="VES157" s="441"/>
      <c r="VET157" s="441"/>
      <c r="VEU157" s="441"/>
      <c r="VEV157" s="441"/>
      <c r="VEW157" s="441"/>
      <c r="VEX157" s="441"/>
      <c r="VEY157" s="441"/>
      <c r="VEZ157" s="441"/>
      <c r="VFA157" s="441"/>
      <c r="VFB157" s="441"/>
      <c r="VFC157" s="441"/>
      <c r="VFD157" s="441"/>
      <c r="VFE157" s="441"/>
      <c r="VFF157" s="441"/>
      <c r="VFG157" s="441"/>
      <c r="VFH157" s="441"/>
      <c r="VFI157" s="441"/>
      <c r="VFJ157" s="441"/>
      <c r="VFK157" s="441"/>
      <c r="VFL157" s="441"/>
      <c r="VFM157" s="441"/>
      <c r="VFN157" s="441"/>
      <c r="VFO157" s="441"/>
      <c r="VFP157" s="441"/>
      <c r="VFQ157" s="441"/>
      <c r="VFR157" s="441"/>
      <c r="VFS157" s="441"/>
      <c r="VFT157" s="441"/>
      <c r="VFU157" s="441"/>
      <c r="VFV157" s="441"/>
      <c r="VFW157" s="441"/>
      <c r="VFX157" s="441"/>
      <c r="VFY157" s="441"/>
      <c r="VFZ157" s="441"/>
      <c r="VGA157" s="441"/>
      <c r="VGB157" s="441"/>
      <c r="VGC157" s="441"/>
      <c r="VGD157" s="441"/>
      <c r="VGE157" s="441"/>
      <c r="VGF157" s="441"/>
      <c r="VGG157" s="441"/>
      <c r="VGH157" s="441"/>
      <c r="VGI157" s="441"/>
      <c r="VGJ157" s="441"/>
      <c r="VGK157" s="441"/>
      <c r="VGL157" s="441"/>
      <c r="VGM157" s="441"/>
      <c r="VGN157" s="441"/>
      <c r="VGO157" s="441"/>
      <c r="VGP157" s="441"/>
      <c r="VGQ157" s="441"/>
      <c r="VGR157" s="441"/>
      <c r="VGS157" s="441"/>
      <c r="VGT157" s="441"/>
      <c r="VGU157" s="441"/>
      <c r="VGV157" s="441"/>
      <c r="VGW157" s="441"/>
      <c r="VGX157" s="441"/>
      <c r="VGY157" s="441"/>
      <c r="VGZ157" s="441"/>
      <c r="VHA157" s="441"/>
      <c r="VHB157" s="441"/>
      <c r="VHC157" s="441"/>
      <c r="VHD157" s="441"/>
      <c r="VHE157" s="441"/>
      <c r="VHF157" s="441"/>
      <c r="VHG157" s="441"/>
      <c r="VHH157" s="441"/>
      <c r="VHI157" s="441"/>
      <c r="VHJ157" s="441"/>
      <c r="VHK157" s="441"/>
      <c r="VHL157" s="441"/>
      <c r="VHM157" s="441"/>
      <c r="VHN157" s="441"/>
      <c r="VHO157" s="441"/>
      <c r="VHP157" s="441"/>
      <c r="VHQ157" s="441"/>
      <c r="VHR157" s="441"/>
      <c r="VHS157" s="441"/>
      <c r="VHT157" s="441"/>
      <c r="VHU157" s="441"/>
      <c r="VHV157" s="441"/>
      <c r="VHW157" s="441"/>
      <c r="VHX157" s="441"/>
      <c r="VHY157" s="441"/>
      <c r="VHZ157" s="441"/>
      <c r="VIA157" s="441"/>
      <c r="VIB157" s="441"/>
      <c r="VIC157" s="441"/>
      <c r="VID157" s="441"/>
      <c r="VIE157" s="441"/>
      <c r="VIF157" s="441"/>
      <c r="VIG157" s="441"/>
      <c r="VIH157" s="441"/>
      <c r="VII157" s="441"/>
      <c r="VIJ157" s="441"/>
      <c r="VIK157" s="441"/>
      <c r="VIL157" s="441"/>
      <c r="VIM157" s="441"/>
      <c r="VIN157" s="441"/>
      <c r="VIO157" s="441"/>
      <c r="VIP157" s="441"/>
      <c r="VIQ157" s="441"/>
      <c r="VIR157" s="441"/>
      <c r="VIS157" s="441"/>
      <c r="VIT157" s="441"/>
      <c r="VIU157" s="441"/>
      <c r="VIV157" s="441"/>
      <c r="VIW157" s="441"/>
      <c r="VIX157" s="441"/>
      <c r="VIY157" s="441"/>
      <c r="VIZ157" s="441"/>
      <c r="VJA157" s="441"/>
      <c r="VJB157" s="441"/>
      <c r="VJC157" s="441"/>
      <c r="VJD157" s="441"/>
      <c r="VJE157" s="441"/>
      <c r="VJF157" s="441"/>
      <c r="VJG157" s="441"/>
      <c r="VJH157" s="441"/>
      <c r="VJI157" s="441"/>
      <c r="VJJ157" s="441"/>
      <c r="VJK157" s="441"/>
      <c r="VJL157" s="441"/>
      <c r="VJM157" s="441"/>
      <c r="VJN157" s="441"/>
      <c r="VJO157" s="441"/>
      <c r="VJP157" s="441"/>
      <c r="VJQ157" s="441"/>
      <c r="VJR157" s="441"/>
      <c r="VJS157" s="441"/>
      <c r="VJT157" s="441"/>
      <c r="VJU157" s="441"/>
      <c r="VJV157" s="441"/>
      <c r="VJW157" s="441"/>
      <c r="VJX157" s="441"/>
      <c r="VJY157" s="441"/>
      <c r="VJZ157" s="441"/>
      <c r="VKA157" s="441"/>
      <c r="VKB157" s="441"/>
      <c r="VKC157" s="441"/>
      <c r="VKD157" s="441"/>
      <c r="VKE157" s="441"/>
      <c r="VKF157" s="441"/>
      <c r="VKG157" s="441"/>
      <c r="VKH157" s="441"/>
      <c r="VKI157" s="441"/>
      <c r="VKJ157" s="441"/>
      <c r="VKK157" s="441"/>
      <c r="VKL157" s="441"/>
      <c r="VKM157" s="441"/>
      <c r="VKN157" s="441"/>
      <c r="VKO157" s="441"/>
      <c r="VKP157" s="441"/>
      <c r="VKQ157" s="441"/>
      <c r="VKR157" s="441"/>
      <c r="VKS157" s="441"/>
      <c r="VKT157" s="441"/>
      <c r="VKU157" s="441"/>
      <c r="VKV157" s="441"/>
      <c r="VKW157" s="441"/>
      <c r="VKX157" s="441"/>
      <c r="VKY157" s="441"/>
      <c r="VKZ157" s="441"/>
      <c r="VLA157" s="441"/>
      <c r="VLB157" s="441"/>
      <c r="VLC157" s="441"/>
      <c r="VLD157" s="441"/>
      <c r="VLE157" s="441"/>
      <c r="VLF157" s="441"/>
      <c r="VLG157" s="441"/>
      <c r="VLH157" s="441"/>
      <c r="VLI157" s="441"/>
      <c r="VLJ157" s="441"/>
      <c r="VLK157" s="441"/>
      <c r="VLL157" s="441"/>
      <c r="VLM157" s="441"/>
      <c r="VLN157" s="441"/>
      <c r="VLO157" s="441"/>
      <c r="VLP157" s="441"/>
      <c r="VLQ157" s="441"/>
      <c r="VLR157" s="441"/>
      <c r="VLS157" s="441"/>
      <c r="VLT157" s="441"/>
      <c r="VLU157" s="441"/>
      <c r="VLV157" s="441"/>
      <c r="VLW157" s="441"/>
      <c r="VLX157" s="441"/>
      <c r="VLY157" s="441"/>
      <c r="VLZ157" s="441"/>
      <c r="VMA157" s="441"/>
      <c r="VMB157" s="441"/>
      <c r="VMC157" s="441"/>
      <c r="VMD157" s="441"/>
      <c r="VME157" s="441"/>
      <c r="VMF157" s="441"/>
      <c r="VMG157" s="441"/>
      <c r="VMH157" s="441"/>
      <c r="VMI157" s="441"/>
      <c r="VMJ157" s="441"/>
      <c r="VMK157" s="441"/>
      <c r="VML157" s="441"/>
      <c r="VMM157" s="441"/>
      <c r="VMN157" s="441"/>
      <c r="VMO157" s="441"/>
      <c r="VMP157" s="441"/>
      <c r="VMQ157" s="441"/>
      <c r="VMR157" s="441"/>
      <c r="VMS157" s="441"/>
      <c r="VMT157" s="441"/>
      <c r="VMU157" s="441"/>
      <c r="VMV157" s="441"/>
      <c r="VMW157" s="441"/>
      <c r="VMX157" s="441"/>
      <c r="VMY157" s="441"/>
      <c r="VMZ157" s="441"/>
      <c r="VNA157" s="441"/>
      <c r="VNB157" s="441"/>
      <c r="VNC157" s="441"/>
      <c r="VND157" s="441"/>
      <c r="VNE157" s="441"/>
      <c r="VNF157" s="441"/>
      <c r="VNG157" s="441"/>
      <c r="VNH157" s="441"/>
      <c r="VNI157" s="441"/>
      <c r="VNJ157" s="441"/>
      <c r="VNK157" s="441"/>
      <c r="VNL157" s="441"/>
      <c r="VNM157" s="441"/>
      <c r="VNN157" s="441"/>
      <c r="VNO157" s="441"/>
      <c r="VNP157" s="441"/>
      <c r="VNQ157" s="441"/>
      <c r="VNR157" s="441"/>
      <c r="VNS157" s="441"/>
      <c r="VNT157" s="441"/>
      <c r="VNU157" s="441"/>
      <c r="VNV157" s="441"/>
      <c r="VNW157" s="441"/>
      <c r="VNX157" s="441"/>
      <c r="VNY157" s="441"/>
      <c r="VNZ157" s="441"/>
      <c r="VOA157" s="441"/>
      <c r="VOB157" s="441"/>
      <c r="VOC157" s="441"/>
      <c r="VOD157" s="441"/>
      <c r="VOE157" s="441"/>
      <c r="VOF157" s="441"/>
      <c r="VOG157" s="441"/>
      <c r="VOH157" s="441"/>
      <c r="VOI157" s="441"/>
      <c r="VOJ157" s="441"/>
      <c r="VOK157" s="441"/>
      <c r="VOL157" s="441"/>
      <c r="VOM157" s="441"/>
      <c r="VON157" s="441"/>
      <c r="VOO157" s="441"/>
      <c r="VOP157" s="441"/>
      <c r="VOQ157" s="441"/>
      <c r="VOR157" s="441"/>
      <c r="VOS157" s="441"/>
      <c r="VOT157" s="441"/>
      <c r="VOU157" s="441"/>
      <c r="VOV157" s="441"/>
      <c r="VOW157" s="441"/>
      <c r="VOX157" s="441"/>
      <c r="VOY157" s="441"/>
      <c r="VOZ157" s="441"/>
      <c r="VPA157" s="441"/>
      <c r="VPB157" s="441"/>
      <c r="VPC157" s="441"/>
      <c r="VPD157" s="441"/>
      <c r="VPE157" s="441"/>
      <c r="VPF157" s="441"/>
      <c r="VPG157" s="441"/>
      <c r="VPH157" s="441"/>
      <c r="VPI157" s="441"/>
      <c r="VPJ157" s="441"/>
      <c r="VPK157" s="441"/>
      <c r="VPL157" s="441"/>
      <c r="VPM157" s="441"/>
      <c r="VPN157" s="441"/>
      <c r="VPO157" s="441"/>
      <c r="VPP157" s="441"/>
      <c r="VPQ157" s="441"/>
      <c r="VPR157" s="441"/>
      <c r="VPS157" s="441"/>
      <c r="VPT157" s="441"/>
      <c r="VPU157" s="441"/>
      <c r="VPV157" s="441"/>
      <c r="VPW157" s="441"/>
      <c r="VPX157" s="441"/>
      <c r="VPY157" s="441"/>
      <c r="VPZ157" s="441"/>
      <c r="VQA157" s="441"/>
      <c r="VQB157" s="441"/>
      <c r="VQC157" s="441"/>
      <c r="VQD157" s="441"/>
      <c r="VQE157" s="441"/>
      <c r="VQF157" s="441"/>
      <c r="VQG157" s="441"/>
      <c r="VQH157" s="441"/>
      <c r="VQI157" s="441"/>
      <c r="VQJ157" s="441"/>
      <c r="VQK157" s="441"/>
      <c r="VQL157" s="441"/>
      <c r="VQM157" s="441"/>
      <c r="VQN157" s="441"/>
      <c r="VQO157" s="441"/>
      <c r="VQP157" s="441"/>
      <c r="VQQ157" s="441"/>
      <c r="VQR157" s="441"/>
      <c r="VQS157" s="441"/>
      <c r="VQT157" s="441"/>
      <c r="VQU157" s="441"/>
      <c r="VQV157" s="441"/>
      <c r="VQW157" s="441"/>
      <c r="VQX157" s="441"/>
      <c r="VQY157" s="441"/>
      <c r="VQZ157" s="441"/>
      <c r="VRA157" s="441"/>
      <c r="VRB157" s="441"/>
      <c r="VRC157" s="441"/>
      <c r="VRD157" s="441"/>
      <c r="VRE157" s="441"/>
      <c r="VRF157" s="441"/>
      <c r="VRG157" s="441"/>
      <c r="VRH157" s="441"/>
      <c r="VRI157" s="441"/>
      <c r="VRJ157" s="441"/>
      <c r="VRK157" s="441"/>
      <c r="VRL157" s="441"/>
      <c r="VRM157" s="441"/>
      <c r="VRN157" s="441"/>
      <c r="VRO157" s="441"/>
      <c r="VRP157" s="441"/>
      <c r="VRQ157" s="441"/>
      <c r="VRR157" s="441"/>
      <c r="VRS157" s="441"/>
      <c r="VRT157" s="441"/>
      <c r="VRU157" s="441"/>
      <c r="VRV157" s="441"/>
      <c r="VRW157" s="441"/>
      <c r="VRX157" s="441"/>
      <c r="VRY157" s="441"/>
      <c r="VRZ157" s="441"/>
      <c r="VSA157" s="441"/>
      <c r="VSB157" s="441"/>
      <c r="VSC157" s="441"/>
      <c r="VSD157" s="441"/>
      <c r="VSE157" s="441"/>
      <c r="VSF157" s="441"/>
      <c r="VSG157" s="441"/>
      <c r="VSH157" s="441"/>
      <c r="VSI157" s="441"/>
      <c r="VSJ157" s="441"/>
      <c r="VSK157" s="441"/>
      <c r="VSL157" s="441"/>
      <c r="VSM157" s="441"/>
      <c r="VSN157" s="441"/>
      <c r="VSO157" s="441"/>
      <c r="VSP157" s="441"/>
      <c r="VSQ157" s="441"/>
      <c r="VSR157" s="441"/>
      <c r="VSS157" s="441"/>
      <c r="VST157" s="441"/>
      <c r="VSU157" s="441"/>
      <c r="VSV157" s="441"/>
      <c r="VSW157" s="441"/>
      <c r="VSX157" s="441"/>
      <c r="VSY157" s="441"/>
      <c r="VSZ157" s="441"/>
      <c r="VTA157" s="441"/>
      <c r="VTB157" s="441"/>
      <c r="VTC157" s="441"/>
      <c r="VTD157" s="441"/>
      <c r="VTE157" s="441"/>
      <c r="VTF157" s="441"/>
      <c r="VTG157" s="441"/>
      <c r="VTH157" s="441"/>
      <c r="VTI157" s="441"/>
      <c r="VTJ157" s="441"/>
      <c r="VTK157" s="441"/>
      <c r="VTL157" s="441"/>
      <c r="VTM157" s="441"/>
      <c r="VTN157" s="441"/>
      <c r="VTO157" s="441"/>
      <c r="VTP157" s="441"/>
      <c r="VTQ157" s="441"/>
      <c r="VTR157" s="441"/>
      <c r="VTS157" s="441"/>
      <c r="VTT157" s="441"/>
      <c r="VTU157" s="441"/>
      <c r="VTV157" s="441"/>
      <c r="VTW157" s="441"/>
      <c r="VTX157" s="441"/>
      <c r="VTY157" s="441"/>
      <c r="VTZ157" s="441"/>
      <c r="VUA157" s="441"/>
      <c r="VUB157" s="441"/>
      <c r="VUC157" s="441"/>
      <c r="VUD157" s="441"/>
      <c r="VUE157" s="441"/>
      <c r="VUF157" s="441"/>
      <c r="VUG157" s="441"/>
      <c r="VUH157" s="441"/>
      <c r="VUI157" s="441"/>
      <c r="VUJ157" s="441"/>
      <c r="VUK157" s="441"/>
      <c r="VUL157" s="441"/>
      <c r="VUM157" s="441"/>
      <c r="VUN157" s="441"/>
      <c r="VUO157" s="441"/>
      <c r="VUP157" s="441"/>
      <c r="VUQ157" s="441"/>
      <c r="VUR157" s="441"/>
      <c r="VUS157" s="441"/>
      <c r="VUT157" s="441"/>
      <c r="VUU157" s="441"/>
      <c r="VUV157" s="441"/>
      <c r="VUW157" s="441"/>
      <c r="VUX157" s="441"/>
      <c r="VUY157" s="441"/>
      <c r="VUZ157" s="441"/>
      <c r="VVA157" s="441"/>
      <c r="VVB157" s="441"/>
      <c r="VVC157" s="441"/>
      <c r="VVD157" s="441"/>
      <c r="VVE157" s="441"/>
      <c r="VVF157" s="441"/>
      <c r="VVG157" s="441"/>
      <c r="VVH157" s="441"/>
      <c r="VVI157" s="441"/>
      <c r="VVJ157" s="441"/>
      <c r="VVK157" s="441"/>
      <c r="VVL157" s="441"/>
      <c r="VVM157" s="441"/>
      <c r="VVN157" s="441"/>
      <c r="VVO157" s="441"/>
      <c r="VVP157" s="441"/>
      <c r="VVQ157" s="441"/>
      <c r="VVR157" s="441"/>
      <c r="VVS157" s="441"/>
      <c r="VVT157" s="441"/>
      <c r="VVU157" s="441"/>
      <c r="VVV157" s="441"/>
      <c r="VVW157" s="441"/>
      <c r="VVX157" s="441"/>
      <c r="VVY157" s="441"/>
      <c r="VVZ157" s="441"/>
      <c r="VWA157" s="441"/>
      <c r="VWB157" s="441"/>
      <c r="VWC157" s="441"/>
      <c r="VWD157" s="441"/>
      <c r="VWE157" s="441"/>
      <c r="VWF157" s="441"/>
      <c r="VWG157" s="441"/>
      <c r="VWH157" s="441"/>
      <c r="VWI157" s="441"/>
      <c r="VWJ157" s="441"/>
      <c r="VWK157" s="441"/>
      <c r="VWL157" s="441"/>
      <c r="VWM157" s="441"/>
      <c r="VWN157" s="441"/>
      <c r="VWO157" s="441"/>
      <c r="VWP157" s="441"/>
      <c r="VWQ157" s="441"/>
      <c r="VWR157" s="441"/>
      <c r="VWS157" s="441"/>
      <c r="VWT157" s="441"/>
      <c r="VWU157" s="441"/>
      <c r="VWV157" s="441"/>
      <c r="VWW157" s="441"/>
      <c r="VWX157" s="441"/>
      <c r="VWY157" s="441"/>
      <c r="VWZ157" s="441"/>
      <c r="VXA157" s="441"/>
      <c r="VXB157" s="441"/>
      <c r="VXC157" s="441"/>
      <c r="VXD157" s="441"/>
      <c r="VXE157" s="441"/>
      <c r="VXF157" s="441"/>
      <c r="VXG157" s="441"/>
      <c r="VXH157" s="441"/>
      <c r="VXI157" s="441"/>
      <c r="VXJ157" s="441"/>
      <c r="VXK157" s="441"/>
      <c r="VXL157" s="441"/>
      <c r="VXM157" s="441"/>
      <c r="VXN157" s="441"/>
      <c r="VXO157" s="441"/>
      <c r="VXP157" s="441"/>
      <c r="VXQ157" s="441"/>
      <c r="VXR157" s="441"/>
      <c r="VXS157" s="441"/>
      <c r="VXT157" s="441"/>
      <c r="VXU157" s="441"/>
      <c r="VXV157" s="441"/>
      <c r="VXW157" s="441"/>
      <c r="VXX157" s="441"/>
      <c r="VXY157" s="441"/>
      <c r="VXZ157" s="441"/>
      <c r="VYA157" s="441"/>
      <c r="VYB157" s="441"/>
      <c r="VYC157" s="441"/>
      <c r="VYD157" s="441"/>
      <c r="VYE157" s="441"/>
      <c r="VYF157" s="441"/>
      <c r="VYG157" s="441"/>
      <c r="VYH157" s="441"/>
      <c r="VYI157" s="441"/>
      <c r="VYJ157" s="441"/>
      <c r="VYK157" s="441"/>
      <c r="VYL157" s="441"/>
      <c r="VYM157" s="441"/>
      <c r="VYN157" s="441"/>
      <c r="VYO157" s="441"/>
      <c r="VYP157" s="441"/>
      <c r="VYQ157" s="441"/>
      <c r="VYR157" s="441"/>
      <c r="VYS157" s="441"/>
      <c r="VYT157" s="441"/>
      <c r="VYU157" s="441"/>
      <c r="VYV157" s="441"/>
      <c r="VYW157" s="441"/>
      <c r="VYX157" s="441"/>
      <c r="VYY157" s="441"/>
      <c r="VYZ157" s="441"/>
      <c r="VZA157" s="441"/>
      <c r="VZB157" s="441"/>
      <c r="VZC157" s="441"/>
      <c r="VZD157" s="441"/>
      <c r="VZE157" s="441"/>
      <c r="VZF157" s="441"/>
      <c r="VZG157" s="441"/>
      <c r="VZH157" s="441"/>
      <c r="VZI157" s="441"/>
      <c r="VZJ157" s="441"/>
      <c r="VZK157" s="441"/>
      <c r="VZL157" s="441"/>
      <c r="VZM157" s="441"/>
      <c r="VZN157" s="441"/>
      <c r="VZO157" s="441"/>
      <c r="VZP157" s="441"/>
      <c r="VZQ157" s="441"/>
      <c r="VZR157" s="441"/>
      <c r="VZS157" s="441"/>
      <c r="VZT157" s="441"/>
      <c r="VZU157" s="441"/>
      <c r="VZV157" s="441"/>
      <c r="VZW157" s="441"/>
      <c r="VZX157" s="441"/>
      <c r="VZY157" s="441"/>
      <c r="VZZ157" s="441"/>
      <c r="WAA157" s="441"/>
      <c r="WAB157" s="441"/>
      <c r="WAC157" s="441"/>
      <c r="WAD157" s="441"/>
      <c r="WAE157" s="441"/>
      <c r="WAF157" s="441"/>
      <c r="WAG157" s="441"/>
      <c r="WAH157" s="441"/>
      <c r="WAI157" s="441"/>
      <c r="WAJ157" s="441"/>
      <c r="WAK157" s="441"/>
      <c r="WAL157" s="441"/>
      <c r="WAM157" s="441"/>
      <c r="WAN157" s="441"/>
      <c r="WAO157" s="441"/>
      <c r="WAP157" s="441"/>
      <c r="WAQ157" s="441"/>
      <c r="WAR157" s="441"/>
      <c r="WAS157" s="441"/>
      <c r="WAT157" s="441"/>
      <c r="WAU157" s="441"/>
      <c r="WAV157" s="441"/>
      <c r="WAW157" s="441"/>
      <c r="WAX157" s="441"/>
      <c r="WAY157" s="441"/>
      <c r="WAZ157" s="441"/>
      <c r="WBA157" s="441"/>
      <c r="WBB157" s="441"/>
      <c r="WBC157" s="441"/>
      <c r="WBD157" s="441"/>
      <c r="WBE157" s="441"/>
      <c r="WBF157" s="441"/>
      <c r="WBG157" s="441"/>
      <c r="WBH157" s="441"/>
      <c r="WBI157" s="441"/>
      <c r="WBJ157" s="441"/>
      <c r="WBK157" s="441"/>
      <c r="WBL157" s="441"/>
      <c r="WBM157" s="441"/>
      <c r="WBN157" s="441"/>
      <c r="WBO157" s="441"/>
      <c r="WBP157" s="441"/>
      <c r="WBQ157" s="441"/>
      <c r="WBR157" s="441"/>
      <c r="WBS157" s="441"/>
      <c r="WBT157" s="441"/>
      <c r="WBU157" s="441"/>
      <c r="WBV157" s="441"/>
      <c r="WBW157" s="441"/>
      <c r="WBX157" s="441"/>
      <c r="WBY157" s="441"/>
      <c r="WBZ157" s="441"/>
      <c r="WCA157" s="441"/>
      <c r="WCB157" s="441"/>
      <c r="WCC157" s="441"/>
      <c r="WCD157" s="441"/>
      <c r="WCE157" s="441"/>
      <c r="WCF157" s="441"/>
      <c r="WCG157" s="441"/>
      <c r="WCH157" s="441"/>
      <c r="WCI157" s="441"/>
      <c r="WCJ157" s="441"/>
      <c r="WCK157" s="441"/>
      <c r="WCL157" s="441"/>
      <c r="WCM157" s="441"/>
      <c r="WCN157" s="441"/>
      <c r="WCO157" s="441"/>
      <c r="WCP157" s="441"/>
      <c r="WCQ157" s="441"/>
      <c r="WCR157" s="441"/>
      <c r="WCS157" s="441"/>
      <c r="WCT157" s="441"/>
      <c r="WCU157" s="441"/>
      <c r="WCV157" s="441"/>
      <c r="WCW157" s="441"/>
      <c r="WCX157" s="441"/>
      <c r="WCY157" s="441"/>
      <c r="WCZ157" s="441"/>
      <c r="WDA157" s="441"/>
      <c r="WDB157" s="441"/>
      <c r="WDC157" s="441"/>
      <c r="WDD157" s="441"/>
      <c r="WDE157" s="441"/>
      <c r="WDF157" s="441"/>
      <c r="WDG157" s="441"/>
      <c r="WDH157" s="441"/>
      <c r="WDI157" s="441"/>
      <c r="WDJ157" s="441"/>
      <c r="WDK157" s="441"/>
      <c r="WDL157" s="441"/>
      <c r="WDM157" s="441"/>
      <c r="WDN157" s="441"/>
      <c r="WDO157" s="441"/>
      <c r="WDP157" s="441"/>
      <c r="WDQ157" s="441"/>
      <c r="WDR157" s="441"/>
      <c r="WDS157" s="441"/>
      <c r="WDT157" s="441"/>
      <c r="WDU157" s="441"/>
      <c r="WDV157" s="441"/>
      <c r="WDW157" s="441"/>
      <c r="WDX157" s="441"/>
      <c r="WDY157" s="441"/>
      <c r="WDZ157" s="441"/>
      <c r="WEA157" s="441"/>
      <c r="WEB157" s="441"/>
      <c r="WEC157" s="441"/>
      <c r="WED157" s="441"/>
      <c r="WEE157" s="441"/>
      <c r="WEF157" s="441"/>
      <c r="WEG157" s="441"/>
      <c r="WEH157" s="441"/>
      <c r="WEI157" s="441"/>
      <c r="WEJ157" s="441"/>
      <c r="WEK157" s="441"/>
      <c r="WEL157" s="441"/>
      <c r="WEM157" s="441"/>
      <c r="WEN157" s="441"/>
      <c r="WEO157" s="441"/>
      <c r="WEP157" s="441"/>
      <c r="WEQ157" s="441"/>
      <c r="WER157" s="441"/>
      <c r="WES157" s="441"/>
      <c r="WET157" s="441"/>
      <c r="WEU157" s="441"/>
      <c r="WEV157" s="441"/>
      <c r="WEW157" s="441"/>
      <c r="WEX157" s="441"/>
      <c r="WEY157" s="441"/>
      <c r="WEZ157" s="441"/>
      <c r="WFA157" s="441"/>
      <c r="WFB157" s="441"/>
      <c r="WFC157" s="441"/>
      <c r="WFD157" s="441"/>
      <c r="WFE157" s="441"/>
      <c r="WFF157" s="441"/>
      <c r="WFG157" s="441"/>
      <c r="WFH157" s="441"/>
      <c r="WFI157" s="441"/>
      <c r="WFJ157" s="441"/>
      <c r="WFK157" s="441"/>
      <c r="WFL157" s="441"/>
      <c r="WFM157" s="441"/>
      <c r="WFN157" s="441"/>
      <c r="WFO157" s="441"/>
      <c r="WFP157" s="441"/>
      <c r="WFQ157" s="441"/>
      <c r="WFR157" s="441"/>
      <c r="WFS157" s="441"/>
      <c r="WFT157" s="441"/>
      <c r="WFU157" s="441"/>
      <c r="WFV157" s="441"/>
      <c r="WFW157" s="441"/>
      <c r="WFX157" s="441"/>
      <c r="WFY157" s="441"/>
      <c r="WFZ157" s="441"/>
      <c r="WGA157" s="441"/>
      <c r="WGB157" s="441"/>
      <c r="WGC157" s="441"/>
      <c r="WGD157" s="441"/>
      <c r="WGE157" s="441"/>
      <c r="WGF157" s="441"/>
      <c r="WGG157" s="441"/>
      <c r="WGH157" s="441"/>
      <c r="WGI157" s="441"/>
      <c r="WGJ157" s="441"/>
      <c r="WGK157" s="441"/>
      <c r="WGL157" s="441"/>
      <c r="WGM157" s="441"/>
      <c r="WGN157" s="441"/>
      <c r="WGO157" s="441"/>
      <c r="WGP157" s="441"/>
      <c r="WGQ157" s="441"/>
      <c r="WGR157" s="441"/>
      <c r="WGS157" s="441"/>
      <c r="WGT157" s="441"/>
      <c r="WGU157" s="441"/>
      <c r="WGV157" s="441"/>
      <c r="WGW157" s="441"/>
      <c r="WGX157" s="441"/>
      <c r="WGY157" s="441"/>
      <c r="WGZ157" s="441"/>
      <c r="WHA157" s="441"/>
      <c r="WHB157" s="441"/>
      <c r="WHC157" s="441"/>
      <c r="WHD157" s="441"/>
      <c r="WHE157" s="441"/>
      <c r="WHF157" s="441"/>
      <c r="WHG157" s="441"/>
      <c r="WHH157" s="441"/>
      <c r="WHI157" s="441"/>
      <c r="WHJ157" s="441"/>
      <c r="WHK157" s="441"/>
      <c r="WHL157" s="441"/>
      <c r="WHM157" s="441"/>
      <c r="WHN157" s="441"/>
      <c r="WHO157" s="441"/>
      <c r="WHP157" s="441"/>
      <c r="WHQ157" s="441"/>
      <c r="WHR157" s="441"/>
      <c r="WHS157" s="441"/>
      <c r="WHT157" s="441"/>
      <c r="WHU157" s="441"/>
      <c r="WHV157" s="441"/>
      <c r="WHW157" s="441"/>
      <c r="WHX157" s="441"/>
      <c r="WHY157" s="441"/>
      <c r="WHZ157" s="441"/>
      <c r="WIA157" s="441"/>
      <c r="WIB157" s="441"/>
      <c r="WIC157" s="441"/>
      <c r="WID157" s="441"/>
      <c r="WIE157" s="441"/>
      <c r="WIF157" s="441"/>
      <c r="WIG157" s="441"/>
      <c r="WIH157" s="441"/>
      <c r="WII157" s="441"/>
      <c r="WIJ157" s="441"/>
      <c r="WIK157" s="441"/>
      <c r="WIL157" s="441"/>
      <c r="WIM157" s="441"/>
      <c r="WIN157" s="441"/>
      <c r="WIO157" s="441"/>
      <c r="WIP157" s="441"/>
      <c r="WIQ157" s="441"/>
      <c r="WIR157" s="441"/>
      <c r="WIS157" s="441"/>
      <c r="WIT157" s="441"/>
      <c r="WIU157" s="441"/>
      <c r="WIV157" s="441"/>
      <c r="WIW157" s="441"/>
      <c r="WIX157" s="441"/>
      <c r="WIY157" s="441"/>
      <c r="WIZ157" s="441"/>
      <c r="WJA157" s="441"/>
      <c r="WJB157" s="441"/>
      <c r="WJC157" s="441"/>
      <c r="WJD157" s="441"/>
      <c r="WJE157" s="441"/>
      <c r="WJF157" s="441"/>
      <c r="WJG157" s="441"/>
      <c r="WJH157" s="441"/>
      <c r="WJI157" s="441"/>
      <c r="WJJ157" s="441"/>
      <c r="WJK157" s="441"/>
      <c r="WJL157" s="441"/>
      <c r="WJM157" s="441"/>
      <c r="WJN157" s="441"/>
      <c r="WJO157" s="441"/>
      <c r="WJP157" s="441"/>
      <c r="WJQ157" s="441"/>
      <c r="WJR157" s="441"/>
      <c r="WJS157" s="441"/>
      <c r="WJT157" s="441"/>
      <c r="WJU157" s="441"/>
      <c r="WJV157" s="441"/>
      <c r="WJW157" s="441"/>
      <c r="WJX157" s="441"/>
      <c r="WJY157" s="441"/>
      <c r="WJZ157" s="441"/>
      <c r="WKA157" s="441"/>
      <c r="WKB157" s="441"/>
      <c r="WKC157" s="441"/>
      <c r="WKD157" s="441"/>
      <c r="WKE157" s="441"/>
      <c r="WKF157" s="441"/>
      <c r="WKG157" s="441"/>
      <c r="WKH157" s="441"/>
      <c r="WKI157" s="441"/>
      <c r="WKJ157" s="441"/>
      <c r="WKK157" s="441"/>
      <c r="WKL157" s="441"/>
      <c r="WKM157" s="441"/>
      <c r="WKN157" s="441"/>
      <c r="WKO157" s="441"/>
      <c r="WKP157" s="441"/>
      <c r="WKQ157" s="441"/>
      <c r="WKR157" s="441"/>
      <c r="WKS157" s="441"/>
      <c r="WKT157" s="441"/>
      <c r="WKU157" s="441"/>
      <c r="WKV157" s="441"/>
      <c r="WKW157" s="441"/>
      <c r="WKX157" s="441"/>
      <c r="WKY157" s="441"/>
      <c r="WKZ157" s="441"/>
      <c r="WLA157" s="441"/>
      <c r="WLB157" s="441"/>
      <c r="WLC157" s="441"/>
      <c r="WLD157" s="441"/>
      <c r="WLE157" s="441"/>
      <c r="WLF157" s="441"/>
      <c r="WLG157" s="441"/>
      <c r="WLH157" s="441"/>
      <c r="WLI157" s="441"/>
      <c r="WLJ157" s="441"/>
      <c r="WLK157" s="441"/>
      <c r="WLL157" s="441"/>
      <c r="WLM157" s="441"/>
      <c r="WLN157" s="441"/>
      <c r="WLO157" s="441"/>
      <c r="WLP157" s="441"/>
      <c r="WLQ157" s="441"/>
      <c r="WLR157" s="441"/>
      <c r="WLS157" s="441"/>
      <c r="WLT157" s="441"/>
      <c r="WLU157" s="441"/>
      <c r="WLV157" s="441"/>
      <c r="WLW157" s="441"/>
      <c r="WLX157" s="441"/>
      <c r="WLY157" s="441"/>
      <c r="WLZ157" s="441"/>
      <c r="WMA157" s="441"/>
      <c r="WMB157" s="441"/>
      <c r="WMC157" s="441"/>
      <c r="WMD157" s="441"/>
      <c r="WME157" s="441"/>
      <c r="WMF157" s="441"/>
      <c r="WMG157" s="441"/>
      <c r="WMH157" s="441"/>
      <c r="WMI157" s="441"/>
      <c r="WMJ157" s="441"/>
      <c r="WMK157" s="441"/>
      <c r="WML157" s="441"/>
      <c r="WMM157" s="441"/>
      <c r="WMN157" s="441"/>
      <c r="WMO157" s="441"/>
      <c r="WMP157" s="441"/>
      <c r="WMQ157" s="441"/>
      <c r="WMR157" s="441"/>
      <c r="WMS157" s="441"/>
      <c r="WMT157" s="441"/>
      <c r="WMU157" s="441"/>
      <c r="WMV157" s="441"/>
      <c r="WMW157" s="441"/>
      <c r="WMX157" s="441"/>
      <c r="WMY157" s="441"/>
      <c r="WMZ157" s="441"/>
      <c r="WNA157" s="441"/>
      <c r="WNB157" s="441"/>
      <c r="WNC157" s="441"/>
      <c r="WND157" s="441"/>
      <c r="WNE157" s="441"/>
      <c r="WNF157" s="441"/>
      <c r="WNG157" s="441"/>
      <c r="WNH157" s="441"/>
      <c r="WNI157" s="441"/>
      <c r="WNJ157" s="441"/>
      <c r="WNK157" s="441"/>
      <c r="WNL157" s="441"/>
      <c r="WNM157" s="441"/>
      <c r="WNN157" s="441"/>
      <c r="WNO157" s="441"/>
      <c r="WNP157" s="441"/>
      <c r="WNQ157" s="441"/>
      <c r="WNR157" s="441"/>
      <c r="WNS157" s="441"/>
      <c r="WNT157" s="441"/>
      <c r="WNU157" s="441"/>
      <c r="WNV157" s="441"/>
      <c r="WNW157" s="441"/>
      <c r="WNX157" s="441"/>
      <c r="WNY157" s="441"/>
      <c r="WNZ157" s="441"/>
      <c r="WOA157" s="441"/>
      <c r="WOB157" s="441"/>
      <c r="WOC157" s="441"/>
      <c r="WOD157" s="441"/>
      <c r="WOE157" s="441"/>
      <c r="WOF157" s="441"/>
      <c r="WOG157" s="441"/>
      <c r="WOH157" s="441"/>
      <c r="WOI157" s="441"/>
      <c r="WOJ157" s="441"/>
      <c r="WOK157" s="441"/>
      <c r="WOL157" s="441"/>
      <c r="WOM157" s="441"/>
      <c r="WON157" s="441"/>
      <c r="WOO157" s="441"/>
      <c r="WOP157" s="441"/>
      <c r="WOQ157" s="441"/>
      <c r="WOR157" s="441"/>
      <c r="WOS157" s="441"/>
      <c r="WOT157" s="441"/>
      <c r="WOU157" s="441"/>
      <c r="WOV157" s="441"/>
      <c r="WOW157" s="441"/>
      <c r="WOX157" s="441"/>
      <c r="WOY157" s="441"/>
      <c r="WOZ157" s="441"/>
      <c r="WPA157" s="441"/>
      <c r="WPB157" s="441"/>
      <c r="WPC157" s="441"/>
      <c r="WPD157" s="441"/>
      <c r="WPE157" s="441"/>
      <c r="WPF157" s="441"/>
      <c r="WPG157" s="441"/>
      <c r="WPH157" s="441"/>
      <c r="WPI157" s="441"/>
      <c r="WPJ157" s="441"/>
      <c r="WPK157" s="441"/>
      <c r="WPL157" s="441"/>
      <c r="WPM157" s="441"/>
      <c r="WPN157" s="441"/>
      <c r="WPO157" s="441"/>
      <c r="WPP157" s="441"/>
      <c r="WPQ157" s="441"/>
      <c r="WPR157" s="441"/>
      <c r="WPS157" s="441"/>
      <c r="WPT157" s="441"/>
      <c r="WPU157" s="441"/>
      <c r="WPV157" s="441"/>
      <c r="WPW157" s="441"/>
      <c r="WPX157" s="441"/>
      <c r="WPY157" s="441"/>
      <c r="WPZ157" s="441"/>
      <c r="WQA157" s="441"/>
      <c r="WQB157" s="441"/>
      <c r="WQC157" s="441"/>
      <c r="WQD157" s="441"/>
      <c r="WQE157" s="441"/>
      <c r="WQF157" s="441"/>
      <c r="WQG157" s="441"/>
      <c r="WQH157" s="441"/>
      <c r="WQI157" s="441"/>
      <c r="WQJ157" s="441"/>
      <c r="WQK157" s="441"/>
      <c r="WQL157" s="441"/>
      <c r="WQM157" s="441"/>
      <c r="WQN157" s="441"/>
      <c r="WQO157" s="441"/>
      <c r="WQP157" s="441"/>
      <c r="WQQ157" s="441"/>
      <c r="WQR157" s="441"/>
      <c r="WQS157" s="441"/>
      <c r="WQT157" s="441"/>
      <c r="WQU157" s="441"/>
      <c r="WQV157" s="441"/>
      <c r="WQW157" s="441"/>
      <c r="WQX157" s="441"/>
      <c r="WQY157" s="441"/>
      <c r="WQZ157" s="441"/>
      <c r="WRA157" s="441"/>
      <c r="WRB157" s="441"/>
      <c r="WRC157" s="441"/>
      <c r="WRD157" s="441"/>
      <c r="WRE157" s="441"/>
      <c r="WRF157" s="441"/>
      <c r="WRG157" s="441"/>
      <c r="WRH157" s="441"/>
      <c r="WRI157" s="441"/>
      <c r="WRJ157" s="441"/>
      <c r="WRK157" s="441"/>
      <c r="WRL157" s="441"/>
      <c r="WRM157" s="441"/>
      <c r="WRN157" s="441"/>
      <c r="WRO157" s="441"/>
      <c r="WRP157" s="441"/>
      <c r="WRQ157" s="441"/>
      <c r="WRR157" s="441"/>
      <c r="WRS157" s="441"/>
      <c r="WRT157" s="441"/>
      <c r="WRU157" s="441"/>
      <c r="WRV157" s="441"/>
      <c r="WRW157" s="441"/>
      <c r="WRX157" s="441"/>
      <c r="WRY157" s="441"/>
      <c r="WRZ157" s="441"/>
      <c r="WSA157" s="441"/>
      <c r="WSB157" s="441"/>
      <c r="WSC157" s="441"/>
      <c r="WSD157" s="441"/>
      <c r="WSE157" s="441"/>
      <c r="WSF157" s="441"/>
      <c r="WSG157" s="441"/>
      <c r="WSH157" s="441"/>
      <c r="WSI157" s="441"/>
      <c r="WSJ157" s="441"/>
      <c r="WSK157" s="441"/>
      <c r="WSL157" s="441"/>
      <c r="WSM157" s="441"/>
      <c r="WSN157" s="441"/>
      <c r="WSO157" s="441"/>
      <c r="WSP157" s="441"/>
      <c r="WSQ157" s="441"/>
      <c r="WSR157" s="441"/>
      <c r="WSS157" s="441"/>
      <c r="WST157" s="441"/>
      <c r="WSU157" s="441"/>
      <c r="WSV157" s="441"/>
      <c r="WSW157" s="441"/>
      <c r="WSX157" s="441"/>
      <c r="WSY157" s="441"/>
      <c r="WSZ157" s="441"/>
      <c r="WTA157" s="441"/>
      <c r="WTB157" s="441"/>
      <c r="WTC157" s="441"/>
      <c r="WTD157" s="441"/>
      <c r="WTE157" s="441"/>
      <c r="WTF157" s="441"/>
      <c r="WTG157" s="441"/>
      <c r="WTH157" s="441"/>
      <c r="WTI157" s="441"/>
      <c r="WTJ157" s="441"/>
      <c r="WTK157" s="441"/>
      <c r="WTL157" s="441"/>
      <c r="WTM157" s="441"/>
      <c r="WTN157" s="441"/>
      <c r="WTO157" s="441"/>
      <c r="WTP157" s="441"/>
      <c r="WTQ157" s="441"/>
      <c r="WTR157" s="441"/>
      <c r="WTS157" s="441"/>
      <c r="WTT157" s="441"/>
      <c r="WTU157" s="441"/>
      <c r="WTV157" s="441"/>
      <c r="WTW157" s="441"/>
      <c r="WTX157" s="441"/>
      <c r="WTY157" s="441"/>
      <c r="WTZ157" s="441"/>
      <c r="WUA157" s="441"/>
      <c r="WUB157" s="441"/>
      <c r="WUC157" s="441"/>
      <c r="WUD157" s="441"/>
      <c r="WUE157" s="441"/>
      <c r="WUF157" s="441"/>
      <c r="WUG157" s="441"/>
      <c r="WUH157" s="441"/>
      <c r="WUI157" s="441"/>
      <c r="WUJ157" s="441"/>
      <c r="WUK157" s="441"/>
      <c r="WUL157" s="441"/>
      <c r="WUM157" s="441"/>
      <c r="WUN157" s="441"/>
      <c r="WUO157" s="441"/>
      <c r="WUP157" s="441"/>
      <c r="WUQ157" s="441"/>
      <c r="WUR157" s="441"/>
      <c r="WUS157" s="441"/>
      <c r="WUT157" s="441"/>
      <c r="WUU157" s="441"/>
      <c r="WUV157" s="441"/>
      <c r="WUW157" s="441"/>
      <c r="WUX157" s="441"/>
      <c r="WUY157" s="441"/>
      <c r="WUZ157" s="441"/>
      <c r="WVA157" s="441"/>
      <c r="WVB157" s="441"/>
      <c r="WVC157" s="441"/>
      <c r="WVD157" s="441"/>
      <c r="WVE157" s="441"/>
      <c r="WVF157" s="441"/>
      <c r="WVG157" s="441"/>
      <c r="WVH157" s="441"/>
      <c r="WVI157" s="441"/>
      <c r="WVJ157" s="441"/>
      <c r="WVK157" s="441"/>
      <c r="WVL157" s="441"/>
      <c r="WVM157" s="441"/>
      <c r="WVN157" s="441"/>
      <c r="WVO157" s="441"/>
      <c r="WVP157" s="441"/>
      <c r="WVQ157" s="441"/>
      <c r="WVR157" s="441"/>
      <c r="WVS157" s="441"/>
      <c r="WVT157" s="441"/>
      <c r="WVU157" s="441"/>
      <c r="WVV157" s="441"/>
      <c r="WVW157" s="441"/>
      <c r="WVX157" s="441"/>
      <c r="WVY157" s="441"/>
      <c r="WVZ157" s="441"/>
      <c r="WWA157" s="441"/>
      <c r="WWB157" s="441"/>
      <c r="WWC157" s="441"/>
      <c r="WWD157" s="441"/>
      <c r="WWE157" s="441"/>
      <c r="WWF157" s="441"/>
      <c r="WWG157" s="441"/>
      <c r="WWH157" s="441"/>
      <c r="WWI157" s="441"/>
      <c r="WWJ157" s="441"/>
      <c r="WWK157" s="441"/>
      <c r="WWL157" s="441"/>
      <c r="WWM157" s="441"/>
      <c r="WWN157" s="441"/>
      <c r="WWO157" s="441"/>
      <c r="WWP157" s="441"/>
      <c r="WWQ157" s="441"/>
      <c r="WWR157" s="441"/>
      <c r="WWS157" s="441"/>
      <c r="WWT157" s="441"/>
      <c r="WWU157" s="441"/>
      <c r="WWV157" s="441"/>
      <c r="WWW157" s="441"/>
      <c r="WWX157" s="441"/>
      <c r="WWY157" s="441"/>
      <c r="WWZ157" s="441"/>
      <c r="WXA157" s="441"/>
      <c r="WXB157" s="441"/>
      <c r="WXC157" s="441"/>
      <c r="WXD157" s="441"/>
      <c r="WXE157" s="441"/>
      <c r="WXF157" s="441"/>
      <c r="WXG157" s="441"/>
      <c r="WXH157" s="441"/>
      <c r="WXI157" s="441"/>
      <c r="WXJ157" s="441"/>
      <c r="WXK157" s="441"/>
      <c r="WXL157" s="441"/>
      <c r="WXM157" s="441"/>
      <c r="WXN157" s="441"/>
      <c r="WXO157" s="441"/>
      <c r="WXP157" s="441"/>
      <c r="WXQ157" s="441"/>
      <c r="WXR157" s="441"/>
      <c r="WXS157" s="441"/>
      <c r="WXT157" s="441"/>
      <c r="WXU157" s="441"/>
      <c r="WXV157" s="441"/>
      <c r="WXW157" s="441"/>
      <c r="WXX157" s="441"/>
      <c r="WXY157" s="441"/>
      <c r="WXZ157" s="441"/>
      <c r="WYA157" s="441"/>
      <c r="WYB157" s="441"/>
      <c r="WYC157" s="441"/>
      <c r="WYD157" s="441"/>
      <c r="WYE157" s="441"/>
      <c r="WYF157" s="441"/>
      <c r="WYG157" s="441"/>
      <c r="WYH157" s="441"/>
      <c r="WYI157" s="441"/>
      <c r="WYJ157" s="441"/>
      <c r="WYK157" s="441"/>
      <c r="WYL157" s="441"/>
      <c r="WYM157" s="441"/>
      <c r="WYN157" s="441"/>
      <c r="WYO157" s="441"/>
      <c r="WYP157" s="441"/>
      <c r="WYQ157" s="441"/>
      <c r="WYR157" s="441"/>
      <c r="WYS157" s="441"/>
      <c r="WYT157" s="441"/>
      <c r="WYU157" s="441"/>
      <c r="WYV157" s="441"/>
      <c r="WYW157" s="441"/>
      <c r="WYX157" s="441"/>
      <c r="WYY157" s="441"/>
      <c r="WYZ157" s="441"/>
      <c r="WZA157" s="441"/>
      <c r="WZB157" s="441"/>
      <c r="WZC157" s="441"/>
      <c r="WZD157" s="441"/>
      <c r="WZE157" s="441"/>
      <c r="WZF157" s="441"/>
      <c r="WZG157" s="441"/>
      <c r="WZH157" s="441"/>
      <c r="WZI157" s="441"/>
      <c r="WZJ157" s="441"/>
      <c r="WZK157" s="441"/>
      <c r="WZL157" s="441"/>
      <c r="WZM157" s="441"/>
      <c r="WZN157" s="441"/>
      <c r="WZO157" s="441"/>
      <c r="WZP157" s="441"/>
      <c r="WZQ157" s="441"/>
      <c r="WZR157" s="441"/>
      <c r="WZS157" s="441"/>
      <c r="WZT157" s="441"/>
      <c r="WZU157" s="441"/>
      <c r="WZV157" s="441"/>
      <c r="WZW157" s="441"/>
      <c r="WZX157" s="441"/>
      <c r="WZY157" s="441"/>
      <c r="WZZ157" s="441"/>
      <c r="XAA157" s="441"/>
      <c r="XAB157" s="441"/>
      <c r="XAC157" s="441"/>
      <c r="XAD157" s="441"/>
      <c r="XAE157" s="441"/>
      <c r="XAF157" s="441"/>
      <c r="XAG157" s="441"/>
      <c r="XAH157" s="441"/>
      <c r="XAI157" s="441"/>
      <c r="XAJ157" s="441"/>
      <c r="XAK157" s="441"/>
      <c r="XAL157" s="441"/>
      <c r="XAM157" s="441"/>
      <c r="XAN157" s="441"/>
      <c r="XAO157" s="441"/>
      <c r="XAP157" s="441"/>
      <c r="XAQ157" s="441"/>
      <c r="XAR157" s="441"/>
      <c r="XAS157" s="441"/>
      <c r="XAT157" s="441"/>
      <c r="XAU157" s="441"/>
      <c r="XAV157" s="441"/>
      <c r="XAW157" s="441"/>
      <c r="XAX157" s="441"/>
      <c r="XAY157" s="441"/>
      <c r="XAZ157" s="441"/>
      <c r="XBA157" s="441"/>
      <c r="XBB157" s="441"/>
      <c r="XBC157" s="441"/>
      <c r="XBD157" s="441"/>
      <c r="XBE157" s="441"/>
      <c r="XBF157" s="441"/>
      <c r="XBG157" s="441"/>
      <c r="XBH157" s="441"/>
      <c r="XBI157" s="441"/>
      <c r="XBJ157" s="441"/>
      <c r="XBK157" s="441"/>
      <c r="XBL157" s="441"/>
      <c r="XBM157" s="441"/>
      <c r="XBN157" s="441"/>
      <c r="XBO157" s="441"/>
      <c r="XBP157" s="441"/>
      <c r="XBQ157" s="441"/>
      <c r="XBR157" s="441"/>
      <c r="XBS157" s="441"/>
      <c r="XBT157" s="441"/>
      <c r="XBU157" s="441"/>
      <c r="XBV157" s="441"/>
      <c r="XBW157" s="441"/>
      <c r="XBX157" s="441"/>
      <c r="XBY157" s="441"/>
      <c r="XBZ157" s="441"/>
      <c r="XCA157" s="441"/>
      <c r="XCB157" s="441"/>
      <c r="XCC157" s="441"/>
      <c r="XCD157" s="441"/>
      <c r="XCE157" s="441"/>
      <c r="XCF157" s="441"/>
      <c r="XCG157" s="441"/>
      <c r="XCH157" s="441"/>
      <c r="XCI157" s="441"/>
      <c r="XCJ157" s="441"/>
      <c r="XCK157" s="441"/>
      <c r="XCL157" s="441"/>
      <c r="XCM157" s="441"/>
      <c r="XCN157" s="441"/>
      <c r="XCO157" s="441"/>
      <c r="XCP157" s="441"/>
      <c r="XCQ157" s="441"/>
      <c r="XCR157" s="441"/>
      <c r="XCS157" s="441"/>
      <c r="XCT157" s="441"/>
      <c r="XCU157" s="441"/>
      <c r="XCV157" s="441"/>
      <c r="XCW157" s="441"/>
      <c r="XCX157" s="441"/>
      <c r="XCY157" s="441"/>
      <c r="XCZ157" s="441"/>
      <c r="XDA157" s="441"/>
      <c r="XDB157" s="441"/>
      <c r="XDC157" s="441"/>
      <c r="XDD157" s="441"/>
      <c r="XDE157" s="441"/>
      <c r="XDF157" s="441"/>
      <c r="XDG157" s="441"/>
      <c r="XDH157" s="441"/>
      <c r="XDI157" s="441"/>
      <c r="XDJ157" s="441"/>
      <c r="XDK157" s="441"/>
      <c r="XDL157" s="441"/>
      <c r="XDM157" s="441"/>
      <c r="XDN157" s="441"/>
      <c r="XDO157" s="441"/>
      <c r="XDP157" s="441"/>
      <c r="XDQ157" s="441"/>
      <c r="XDR157" s="441"/>
      <c r="XDS157" s="441"/>
      <c r="XDT157" s="441"/>
      <c r="XDU157" s="441"/>
      <c r="XDV157" s="441"/>
      <c r="XDW157" s="441"/>
      <c r="XDX157" s="441"/>
      <c r="XDY157" s="441"/>
      <c r="XDZ157" s="441"/>
      <c r="XEA157" s="441"/>
      <c r="XEB157" s="441"/>
      <c r="XEC157" s="441"/>
      <c r="XED157" s="441"/>
      <c r="XEE157" s="441"/>
      <c r="XEF157" s="441"/>
      <c r="XEG157" s="441"/>
      <c r="XEH157" s="441"/>
      <c r="XEI157" s="441"/>
      <c r="XEJ157" s="441"/>
      <c r="XEK157" s="441"/>
      <c r="XEL157" s="441"/>
      <c r="XEM157" s="441"/>
      <c r="XEN157" s="441"/>
      <c r="XEO157" s="441"/>
      <c r="XEP157" s="441"/>
      <c r="XEQ157" s="441"/>
      <c r="XER157" s="441"/>
      <c r="XES157" s="441"/>
      <c r="XET157" s="441"/>
      <c r="XEU157" s="441"/>
      <c r="XEV157" s="441"/>
      <c r="XEW157" s="441"/>
      <c r="XEX157" s="441"/>
      <c r="XEY157" s="441"/>
      <c r="XEZ157" s="441"/>
      <c r="XFA157" s="441"/>
      <c r="XFB157" s="441"/>
      <c r="XFC157" s="441"/>
      <c r="XFD157" s="441"/>
    </row>
    <row r="158" spans="1:16384" s="225" customFormat="1" ht="16.5" customHeight="1">
      <c r="A158" s="398" t="s">
        <v>861</v>
      </c>
      <c r="B158" s="398"/>
      <c r="C158" s="398"/>
      <c r="D158" s="398"/>
      <c r="E158" s="398"/>
      <c r="F158" s="398"/>
      <c r="G158" s="397"/>
      <c r="H158" s="397"/>
      <c r="I158" s="397"/>
      <c r="J158" s="397"/>
      <c r="K158" s="397"/>
      <c r="L158" s="397"/>
      <c r="M158" s="441"/>
      <c r="N158" s="441"/>
      <c r="O158" s="441"/>
      <c r="P158" s="441"/>
      <c r="Q158" s="441"/>
      <c r="R158" s="441"/>
      <c r="S158" s="441"/>
      <c r="T158" s="441"/>
      <c r="U158" s="441"/>
      <c r="V158" s="441"/>
      <c r="W158" s="441"/>
      <c r="X158" s="441"/>
      <c r="Y158" s="441"/>
      <c r="Z158" s="441"/>
      <c r="AA158" s="441"/>
      <c r="AB158" s="441"/>
      <c r="AC158" s="441"/>
      <c r="AD158" s="441"/>
      <c r="AE158" s="441"/>
      <c r="AF158" s="441"/>
      <c r="AG158" s="441"/>
      <c r="AH158" s="441"/>
      <c r="AI158" s="441"/>
      <c r="AJ158" s="441"/>
      <c r="AK158" s="441"/>
      <c r="AL158" s="441"/>
      <c r="AM158" s="441"/>
      <c r="AN158" s="441"/>
      <c r="AO158" s="441"/>
      <c r="AP158" s="441"/>
      <c r="AQ158" s="441"/>
      <c r="AR158" s="441"/>
      <c r="AS158" s="441"/>
      <c r="AT158" s="441"/>
      <c r="AU158" s="441"/>
      <c r="AV158" s="441"/>
      <c r="AW158" s="441"/>
      <c r="AX158" s="441"/>
      <c r="AY158" s="441"/>
      <c r="AZ158" s="441"/>
      <c r="BA158" s="441"/>
      <c r="BB158" s="441"/>
      <c r="BC158" s="441"/>
      <c r="BD158" s="441"/>
      <c r="BE158" s="441"/>
      <c r="BF158" s="441"/>
      <c r="BG158" s="441"/>
      <c r="BH158" s="441"/>
      <c r="BI158" s="441"/>
      <c r="BJ158" s="441"/>
      <c r="BK158" s="441"/>
      <c r="BL158" s="441"/>
      <c r="BM158" s="441"/>
      <c r="BN158" s="441"/>
      <c r="BO158" s="441"/>
      <c r="BP158" s="441"/>
      <c r="BQ158" s="441"/>
      <c r="BR158" s="441"/>
      <c r="BS158" s="441"/>
      <c r="BT158" s="441"/>
      <c r="BU158" s="441"/>
      <c r="BV158" s="441"/>
      <c r="BW158" s="441"/>
      <c r="BX158" s="441"/>
      <c r="BY158" s="441"/>
      <c r="BZ158" s="441"/>
      <c r="CA158" s="441"/>
      <c r="CB158" s="441"/>
      <c r="CC158" s="441"/>
      <c r="CD158" s="441"/>
      <c r="CE158" s="441"/>
      <c r="CF158" s="441"/>
      <c r="CG158" s="441"/>
      <c r="CH158" s="441"/>
      <c r="CI158" s="441"/>
      <c r="CJ158" s="441"/>
      <c r="CK158" s="441"/>
      <c r="CL158" s="441"/>
      <c r="CM158" s="441"/>
      <c r="CN158" s="441"/>
      <c r="CO158" s="441"/>
      <c r="CP158" s="441"/>
      <c r="CQ158" s="441"/>
      <c r="CR158" s="441"/>
      <c r="CS158" s="441"/>
      <c r="CT158" s="441"/>
      <c r="CU158" s="441"/>
      <c r="CV158" s="441"/>
      <c r="CW158" s="441"/>
      <c r="CX158" s="441"/>
      <c r="CY158" s="441"/>
      <c r="CZ158" s="441"/>
      <c r="DA158" s="441"/>
      <c r="DB158" s="441"/>
      <c r="DC158" s="441"/>
      <c r="DD158" s="441"/>
      <c r="DE158" s="441"/>
      <c r="DF158" s="441"/>
      <c r="DG158" s="441"/>
      <c r="DH158" s="441"/>
      <c r="DI158" s="441"/>
      <c r="DJ158" s="441"/>
      <c r="DK158" s="441"/>
      <c r="DL158" s="441"/>
      <c r="DM158" s="441"/>
      <c r="DN158" s="441"/>
      <c r="DO158" s="441"/>
      <c r="DP158" s="441"/>
      <c r="DQ158" s="441"/>
      <c r="DR158" s="441"/>
      <c r="DS158" s="441"/>
      <c r="DT158" s="441"/>
      <c r="DU158" s="441"/>
      <c r="DV158" s="441"/>
      <c r="DW158" s="441"/>
      <c r="DX158" s="441"/>
      <c r="DY158" s="441"/>
      <c r="DZ158" s="441"/>
      <c r="EA158" s="441"/>
      <c r="EB158" s="441"/>
      <c r="EC158" s="441"/>
      <c r="ED158" s="441"/>
      <c r="EE158" s="441"/>
      <c r="EF158" s="441"/>
      <c r="EG158" s="441"/>
      <c r="EH158" s="441"/>
      <c r="EI158" s="441"/>
      <c r="EJ158" s="441"/>
      <c r="EK158" s="441"/>
      <c r="EL158" s="441"/>
      <c r="EM158" s="441"/>
      <c r="EN158" s="441"/>
      <c r="EO158" s="441"/>
      <c r="EP158" s="441"/>
      <c r="EQ158" s="441"/>
      <c r="ER158" s="441"/>
      <c r="ES158" s="441"/>
      <c r="ET158" s="441"/>
      <c r="EU158" s="441"/>
      <c r="EV158" s="441"/>
      <c r="EW158" s="441"/>
      <c r="EX158" s="441"/>
      <c r="EY158" s="441"/>
      <c r="EZ158" s="441"/>
      <c r="FA158" s="441"/>
      <c r="FB158" s="441"/>
      <c r="FC158" s="441"/>
      <c r="FD158" s="441"/>
      <c r="FE158" s="441"/>
      <c r="FF158" s="441"/>
      <c r="FG158" s="441"/>
      <c r="FH158" s="441"/>
      <c r="FI158" s="441"/>
      <c r="FJ158" s="441"/>
      <c r="FK158" s="441"/>
      <c r="FL158" s="441"/>
      <c r="FM158" s="441"/>
      <c r="FN158" s="441"/>
      <c r="FO158" s="441"/>
      <c r="FP158" s="441"/>
      <c r="FQ158" s="441"/>
      <c r="FR158" s="441"/>
      <c r="FS158" s="441"/>
      <c r="FT158" s="441"/>
      <c r="FU158" s="441"/>
      <c r="FV158" s="441"/>
      <c r="FW158" s="441"/>
      <c r="FX158" s="441"/>
      <c r="FY158" s="441"/>
      <c r="FZ158" s="441"/>
      <c r="GA158" s="441"/>
      <c r="GB158" s="441"/>
      <c r="GC158" s="441"/>
      <c r="GD158" s="441"/>
      <c r="GE158" s="441"/>
      <c r="GF158" s="441"/>
      <c r="GG158" s="441"/>
      <c r="GH158" s="441"/>
      <c r="GI158" s="441"/>
      <c r="GJ158" s="441"/>
      <c r="GK158" s="441"/>
      <c r="GL158" s="441"/>
      <c r="GM158" s="441"/>
      <c r="GN158" s="441"/>
      <c r="GO158" s="441"/>
      <c r="GP158" s="441"/>
      <c r="GQ158" s="441"/>
      <c r="GR158" s="441"/>
      <c r="GS158" s="441"/>
      <c r="GT158" s="441"/>
      <c r="GU158" s="441"/>
      <c r="GV158" s="441"/>
      <c r="GW158" s="441"/>
      <c r="GX158" s="441"/>
      <c r="GY158" s="441"/>
      <c r="GZ158" s="441"/>
      <c r="HA158" s="441"/>
      <c r="HB158" s="441"/>
      <c r="HC158" s="441"/>
      <c r="HD158" s="441"/>
      <c r="HE158" s="441"/>
      <c r="HF158" s="441"/>
      <c r="HG158" s="441"/>
      <c r="HH158" s="441"/>
      <c r="HI158" s="441"/>
      <c r="HJ158" s="441"/>
      <c r="HK158" s="441"/>
      <c r="HL158" s="441"/>
      <c r="HM158" s="441"/>
      <c r="HN158" s="441"/>
      <c r="HO158" s="441"/>
      <c r="HP158" s="441"/>
      <c r="HQ158" s="441"/>
      <c r="HR158" s="441"/>
      <c r="HS158" s="441"/>
      <c r="HT158" s="441"/>
      <c r="HU158" s="441"/>
      <c r="HV158" s="441"/>
      <c r="HW158" s="441"/>
      <c r="HX158" s="441"/>
      <c r="HY158" s="441"/>
      <c r="HZ158" s="441"/>
      <c r="IA158" s="441"/>
      <c r="IB158" s="441"/>
      <c r="IC158" s="441"/>
      <c r="ID158" s="441"/>
      <c r="IE158" s="441"/>
      <c r="IF158" s="441"/>
      <c r="IG158" s="441"/>
      <c r="IH158" s="441"/>
      <c r="II158" s="441"/>
      <c r="IJ158" s="441"/>
      <c r="IK158" s="441"/>
      <c r="IL158" s="441"/>
      <c r="IM158" s="441"/>
      <c r="IN158" s="441"/>
      <c r="IO158" s="441"/>
      <c r="IP158" s="441"/>
      <c r="IQ158" s="441"/>
      <c r="IR158" s="441"/>
      <c r="IS158" s="441"/>
      <c r="IT158" s="441"/>
      <c r="IU158" s="441"/>
      <c r="IV158" s="441"/>
      <c r="IW158" s="441"/>
      <c r="IX158" s="441"/>
      <c r="IY158" s="441"/>
      <c r="IZ158" s="441"/>
      <c r="JA158" s="441"/>
      <c r="JB158" s="441"/>
      <c r="JC158" s="441"/>
      <c r="JD158" s="441"/>
      <c r="JE158" s="441"/>
      <c r="JF158" s="441"/>
      <c r="JG158" s="441"/>
      <c r="JH158" s="441"/>
      <c r="JI158" s="441"/>
      <c r="JJ158" s="441"/>
      <c r="JK158" s="441"/>
      <c r="JL158" s="441"/>
      <c r="JM158" s="441"/>
      <c r="JN158" s="441"/>
      <c r="JO158" s="441"/>
      <c r="JP158" s="441"/>
      <c r="JQ158" s="441"/>
      <c r="JR158" s="441"/>
      <c r="JS158" s="441"/>
      <c r="JT158" s="441"/>
      <c r="JU158" s="441"/>
      <c r="JV158" s="441"/>
      <c r="JW158" s="441"/>
      <c r="JX158" s="441"/>
      <c r="JY158" s="441"/>
      <c r="JZ158" s="441"/>
      <c r="KA158" s="441"/>
      <c r="KB158" s="441"/>
      <c r="KC158" s="441"/>
      <c r="KD158" s="441"/>
      <c r="KE158" s="441"/>
      <c r="KF158" s="441"/>
      <c r="KG158" s="441"/>
      <c r="KH158" s="441"/>
      <c r="KI158" s="441"/>
      <c r="KJ158" s="441"/>
      <c r="KK158" s="441"/>
      <c r="KL158" s="441"/>
      <c r="KM158" s="441"/>
      <c r="KN158" s="441"/>
      <c r="KO158" s="441"/>
      <c r="KP158" s="441"/>
      <c r="KQ158" s="441"/>
      <c r="KR158" s="441"/>
      <c r="KS158" s="441"/>
      <c r="KT158" s="441"/>
      <c r="KU158" s="441"/>
      <c r="KV158" s="441"/>
      <c r="KW158" s="441"/>
      <c r="KX158" s="441"/>
      <c r="KY158" s="441"/>
      <c r="KZ158" s="441"/>
      <c r="LA158" s="441"/>
      <c r="LB158" s="441"/>
      <c r="LC158" s="441"/>
      <c r="LD158" s="441"/>
      <c r="LE158" s="441"/>
      <c r="LF158" s="441"/>
      <c r="LG158" s="441"/>
      <c r="LH158" s="441"/>
      <c r="LI158" s="441"/>
      <c r="LJ158" s="441"/>
      <c r="LK158" s="441"/>
      <c r="LL158" s="441"/>
      <c r="LM158" s="441"/>
      <c r="LN158" s="441"/>
      <c r="LO158" s="441"/>
      <c r="LP158" s="441"/>
      <c r="LQ158" s="441"/>
      <c r="LR158" s="441"/>
      <c r="LS158" s="441"/>
      <c r="LT158" s="441"/>
      <c r="LU158" s="441"/>
      <c r="LV158" s="441"/>
      <c r="LW158" s="441"/>
      <c r="LX158" s="441"/>
      <c r="LY158" s="441"/>
      <c r="LZ158" s="441"/>
      <c r="MA158" s="441"/>
      <c r="MB158" s="441"/>
      <c r="MC158" s="441"/>
      <c r="MD158" s="441"/>
      <c r="ME158" s="441"/>
      <c r="MF158" s="441"/>
      <c r="MG158" s="441"/>
      <c r="MH158" s="441"/>
      <c r="MI158" s="441"/>
      <c r="MJ158" s="441"/>
      <c r="MK158" s="441"/>
      <c r="ML158" s="441"/>
      <c r="MM158" s="441"/>
      <c r="MN158" s="441"/>
      <c r="MO158" s="441"/>
      <c r="MP158" s="441"/>
      <c r="MQ158" s="441"/>
      <c r="MR158" s="441"/>
      <c r="MS158" s="441"/>
      <c r="MT158" s="441"/>
      <c r="MU158" s="441"/>
      <c r="MV158" s="441"/>
      <c r="MW158" s="441"/>
      <c r="MX158" s="441"/>
      <c r="MY158" s="441"/>
      <c r="MZ158" s="441"/>
      <c r="NA158" s="441"/>
      <c r="NB158" s="441"/>
      <c r="NC158" s="441"/>
      <c r="ND158" s="441"/>
      <c r="NE158" s="441"/>
      <c r="NF158" s="441"/>
      <c r="NG158" s="441"/>
      <c r="NH158" s="441"/>
      <c r="NI158" s="441"/>
      <c r="NJ158" s="441"/>
      <c r="NK158" s="441"/>
      <c r="NL158" s="441"/>
      <c r="NM158" s="441"/>
      <c r="NN158" s="441"/>
      <c r="NO158" s="441"/>
      <c r="NP158" s="441"/>
      <c r="NQ158" s="441"/>
      <c r="NR158" s="441"/>
      <c r="NS158" s="441"/>
      <c r="NT158" s="441"/>
      <c r="NU158" s="441"/>
      <c r="NV158" s="441"/>
      <c r="NW158" s="441"/>
      <c r="NX158" s="441"/>
      <c r="NY158" s="441"/>
      <c r="NZ158" s="441"/>
      <c r="OA158" s="441"/>
      <c r="OB158" s="441"/>
      <c r="OC158" s="441"/>
      <c r="OD158" s="441"/>
      <c r="OE158" s="441"/>
      <c r="OF158" s="441"/>
      <c r="OG158" s="441"/>
      <c r="OH158" s="441"/>
      <c r="OI158" s="441"/>
      <c r="OJ158" s="441"/>
      <c r="OK158" s="441"/>
      <c r="OL158" s="441"/>
      <c r="OM158" s="441"/>
      <c r="ON158" s="441"/>
      <c r="OO158" s="441"/>
      <c r="OP158" s="441"/>
      <c r="OQ158" s="441"/>
      <c r="OR158" s="441"/>
      <c r="OS158" s="441"/>
      <c r="OT158" s="441"/>
      <c r="OU158" s="441"/>
      <c r="OV158" s="441"/>
      <c r="OW158" s="441"/>
      <c r="OX158" s="441"/>
      <c r="OY158" s="441"/>
      <c r="OZ158" s="441"/>
      <c r="PA158" s="441"/>
      <c r="PB158" s="441"/>
      <c r="PC158" s="441"/>
      <c r="PD158" s="441"/>
      <c r="PE158" s="441"/>
      <c r="PF158" s="441"/>
      <c r="PG158" s="441"/>
      <c r="PH158" s="441"/>
      <c r="PI158" s="441"/>
      <c r="PJ158" s="441"/>
      <c r="PK158" s="441"/>
      <c r="PL158" s="441"/>
      <c r="PM158" s="441"/>
      <c r="PN158" s="441"/>
      <c r="PO158" s="441"/>
      <c r="PP158" s="441"/>
      <c r="PQ158" s="441"/>
      <c r="PR158" s="441"/>
      <c r="PS158" s="441"/>
      <c r="PT158" s="441"/>
      <c r="PU158" s="441"/>
      <c r="PV158" s="441"/>
      <c r="PW158" s="441"/>
      <c r="PX158" s="441"/>
      <c r="PY158" s="441"/>
      <c r="PZ158" s="441"/>
      <c r="QA158" s="441"/>
      <c r="QB158" s="441"/>
      <c r="QC158" s="441"/>
      <c r="QD158" s="441"/>
      <c r="QE158" s="441"/>
      <c r="QF158" s="441"/>
      <c r="QG158" s="441"/>
      <c r="QH158" s="441"/>
      <c r="QI158" s="441"/>
      <c r="QJ158" s="441"/>
      <c r="QK158" s="441"/>
      <c r="QL158" s="441"/>
      <c r="QM158" s="441"/>
      <c r="QN158" s="441"/>
      <c r="QO158" s="441"/>
      <c r="QP158" s="441"/>
      <c r="QQ158" s="441"/>
      <c r="QR158" s="441"/>
      <c r="QS158" s="441"/>
      <c r="QT158" s="441"/>
      <c r="QU158" s="441"/>
      <c r="QV158" s="441"/>
      <c r="QW158" s="441"/>
      <c r="QX158" s="441"/>
      <c r="QY158" s="441"/>
      <c r="QZ158" s="441"/>
      <c r="RA158" s="441"/>
      <c r="RB158" s="441"/>
      <c r="RC158" s="441"/>
      <c r="RD158" s="441"/>
      <c r="RE158" s="441"/>
      <c r="RF158" s="441"/>
      <c r="RG158" s="441"/>
      <c r="RH158" s="441"/>
      <c r="RI158" s="441"/>
      <c r="RJ158" s="441"/>
      <c r="RK158" s="441"/>
      <c r="RL158" s="441"/>
      <c r="RM158" s="441"/>
      <c r="RN158" s="441"/>
      <c r="RO158" s="441"/>
      <c r="RP158" s="441"/>
      <c r="RQ158" s="441"/>
      <c r="RR158" s="441"/>
      <c r="RS158" s="441"/>
      <c r="RT158" s="441"/>
      <c r="RU158" s="441"/>
      <c r="RV158" s="441"/>
      <c r="RW158" s="441"/>
      <c r="RX158" s="441"/>
      <c r="RY158" s="441"/>
      <c r="RZ158" s="441"/>
      <c r="SA158" s="441"/>
      <c r="SB158" s="441"/>
      <c r="SC158" s="441"/>
      <c r="SD158" s="441"/>
      <c r="SE158" s="441"/>
      <c r="SF158" s="441"/>
      <c r="SG158" s="441"/>
      <c r="SH158" s="441"/>
      <c r="SI158" s="441"/>
      <c r="SJ158" s="441"/>
      <c r="SK158" s="441"/>
      <c r="SL158" s="441"/>
      <c r="SM158" s="441"/>
      <c r="SN158" s="441"/>
      <c r="SO158" s="441"/>
      <c r="SP158" s="441"/>
      <c r="SQ158" s="441"/>
      <c r="SR158" s="441"/>
      <c r="SS158" s="441"/>
      <c r="ST158" s="441"/>
      <c r="SU158" s="441"/>
      <c r="SV158" s="441"/>
      <c r="SW158" s="441"/>
      <c r="SX158" s="441"/>
      <c r="SY158" s="441"/>
      <c r="SZ158" s="441"/>
      <c r="TA158" s="441"/>
      <c r="TB158" s="441"/>
      <c r="TC158" s="441"/>
      <c r="TD158" s="441"/>
      <c r="TE158" s="441"/>
      <c r="TF158" s="441"/>
      <c r="TG158" s="441"/>
      <c r="TH158" s="441"/>
      <c r="TI158" s="441"/>
      <c r="TJ158" s="441"/>
      <c r="TK158" s="441"/>
      <c r="TL158" s="441"/>
      <c r="TM158" s="441"/>
      <c r="TN158" s="441"/>
      <c r="TO158" s="441"/>
      <c r="TP158" s="441"/>
      <c r="TQ158" s="441"/>
      <c r="TR158" s="441"/>
      <c r="TS158" s="441"/>
      <c r="TT158" s="441"/>
      <c r="TU158" s="441"/>
      <c r="TV158" s="441"/>
      <c r="TW158" s="441"/>
      <c r="TX158" s="441"/>
      <c r="TY158" s="441"/>
      <c r="TZ158" s="441"/>
      <c r="UA158" s="441"/>
      <c r="UB158" s="441"/>
      <c r="UC158" s="441"/>
      <c r="UD158" s="441"/>
      <c r="UE158" s="441"/>
      <c r="UF158" s="441"/>
      <c r="UG158" s="441"/>
      <c r="UH158" s="441"/>
      <c r="UI158" s="441"/>
      <c r="UJ158" s="441"/>
      <c r="UK158" s="441"/>
      <c r="UL158" s="441"/>
      <c r="UM158" s="441"/>
      <c r="UN158" s="441"/>
      <c r="UO158" s="441"/>
      <c r="UP158" s="441"/>
      <c r="UQ158" s="441"/>
      <c r="UR158" s="441"/>
      <c r="US158" s="441"/>
      <c r="UT158" s="441"/>
      <c r="UU158" s="441"/>
      <c r="UV158" s="441"/>
      <c r="UW158" s="441"/>
      <c r="UX158" s="441"/>
      <c r="UY158" s="441"/>
      <c r="UZ158" s="441"/>
      <c r="VA158" s="441"/>
      <c r="VB158" s="441"/>
      <c r="VC158" s="441"/>
      <c r="VD158" s="441"/>
      <c r="VE158" s="441"/>
      <c r="VF158" s="441"/>
      <c r="VG158" s="441"/>
      <c r="VH158" s="441"/>
      <c r="VI158" s="441"/>
      <c r="VJ158" s="441"/>
      <c r="VK158" s="441"/>
      <c r="VL158" s="441"/>
      <c r="VM158" s="441"/>
      <c r="VN158" s="441"/>
      <c r="VO158" s="441"/>
      <c r="VP158" s="441"/>
      <c r="VQ158" s="441"/>
      <c r="VR158" s="441"/>
      <c r="VS158" s="441"/>
      <c r="VT158" s="441"/>
      <c r="VU158" s="441"/>
      <c r="VV158" s="441"/>
      <c r="VW158" s="441"/>
      <c r="VX158" s="441"/>
      <c r="VY158" s="441"/>
      <c r="VZ158" s="441"/>
      <c r="WA158" s="441"/>
      <c r="WB158" s="441"/>
      <c r="WC158" s="441"/>
      <c r="WD158" s="441"/>
      <c r="WE158" s="441"/>
      <c r="WF158" s="441"/>
      <c r="WG158" s="441"/>
      <c r="WH158" s="441"/>
      <c r="WI158" s="441"/>
      <c r="WJ158" s="441"/>
      <c r="WK158" s="441"/>
      <c r="WL158" s="441"/>
      <c r="WM158" s="441"/>
      <c r="WN158" s="441"/>
      <c r="WO158" s="441"/>
      <c r="WP158" s="441"/>
      <c r="WQ158" s="441"/>
      <c r="WR158" s="441"/>
      <c r="WS158" s="441"/>
      <c r="WT158" s="441"/>
      <c r="WU158" s="441"/>
      <c r="WV158" s="441"/>
      <c r="WW158" s="441"/>
      <c r="WX158" s="441"/>
      <c r="WY158" s="441"/>
      <c r="WZ158" s="441"/>
      <c r="XA158" s="441"/>
      <c r="XB158" s="441"/>
      <c r="XC158" s="441"/>
      <c r="XD158" s="441"/>
      <c r="XE158" s="441"/>
      <c r="XF158" s="441"/>
      <c r="XG158" s="441"/>
      <c r="XH158" s="441"/>
      <c r="XI158" s="441"/>
      <c r="XJ158" s="441"/>
      <c r="XK158" s="441"/>
      <c r="XL158" s="441"/>
      <c r="XM158" s="441"/>
      <c r="XN158" s="441"/>
      <c r="XO158" s="441"/>
      <c r="XP158" s="441"/>
      <c r="XQ158" s="441"/>
      <c r="XR158" s="441"/>
      <c r="XS158" s="441"/>
      <c r="XT158" s="441"/>
      <c r="XU158" s="441"/>
      <c r="XV158" s="441"/>
      <c r="XW158" s="441"/>
      <c r="XX158" s="441"/>
      <c r="XY158" s="441"/>
      <c r="XZ158" s="441"/>
      <c r="YA158" s="441"/>
      <c r="YB158" s="441"/>
      <c r="YC158" s="441"/>
      <c r="YD158" s="441"/>
      <c r="YE158" s="441"/>
      <c r="YF158" s="441"/>
      <c r="YG158" s="441"/>
      <c r="YH158" s="441"/>
      <c r="YI158" s="441"/>
      <c r="YJ158" s="441"/>
      <c r="YK158" s="441"/>
      <c r="YL158" s="441"/>
      <c r="YM158" s="441"/>
      <c r="YN158" s="441"/>
      <c r="YO158" s="441"/>
      <c r="YP158" s="441"/>
      <c r="YQ158" s="441"/>
      <c r="YR158" s="441"/>
      <c r="YS158" s="441"/>
      <c r="YT158" s="441"/>
      <c r="YU158" s="441"/>
      <c r="YV158" s="441"/>
      <c r="YW158" s="441"/>
      <c r="YX158" s="441"/>
      <c r="YY158" s="441"/>
      <c r="YZ158" s="441"/>
      <c r="ZA158" s="441"/>
      <c r="ZB158" s="441"/>
      <c r="ZC158" s="441"/>
      <c r="ZD158" s="441"/>
      <c r="ZE158" s="441"/>
      <c r="ZF158" s="441"/>
      <c r="ZG158" s="441"/>
      <c r="ZH158" s="441"/>
      <c r="ZI158" s="441"/>
      <c r="ZJ158" s="441"/>
      <c r="ZK158" s="441"/>
      <c r="ZL158" s="441"/>
      <c r="ZM158" s="441"/>
      <c r="ZN158" s="441"/>
      <c r="ZO158" s="441"/>
      <c r="ZP158" s="441"/>
      <c r="ZQ158" s="441"/>
      <c r="ZR158" s="441"/>
      <c r="ZS158" s="441"/>
      <c r="ZT158" s="441"/>
      <c r="ZU158" s="441"/>
      <c r="ZV158" s="441"/>
      <c r="ZW158" s="441"/>
      <c r="ZX158" s="441"/>
      <c r="ZY158" s="441"/>
      <c r="ZZ158" s="441"/>
      <c r="AAA158" s="441"/>
      <c r="AAB158" s="441"/>
      <c r="AAC158" s="441"/>
      <c r="AAD158" s="441"/>
      <c r="AAE158" s="441"/>
      <c r="AAF158" s="441"/>
      <c r="AAG158" s="441"/>
      <c r="AAH158" s="441"/>
      <c r="AAI158" s="441"/>
      <c r="AAJ158" s="441"/>
      <c r="AAK158" s="441"/>
      <c r="AAL158" s="441"/>
      <c r="AAM158" s="441"/>
      <c r="AAN158" s="441"/>
      <c r="AAO158" s="441"/>
      <c r="AAP158" s="441"/>
      <c r="AAQ158" s="441"/>
      <c r="AAR158" s="441"/>
      <c r="AAS158" s="441"/>
      <c r="AAT158" s="441"/>
      <c r="AAU158" s="441"/>
      <c r="AAV158" s="441"/>
      <c r="AAW158" s="441"/>
      <c r="AAX158" s="441"/>
      <c r="AAY158" s="441"/>
      <c r="AAZ158" s="441"/>
      <c r="ABA158" s="441"/>
      <c r="ABB158" s="441"/>
      <c r="ABC158" s="441"/>
      <c r="ABD158" s="441"/>
      <c r="ABE158" s="441"/>
      <c r="ABF158" s="441"/>
      <c r="ABG158" s="441"/>
      <c r="ABH158" s="441"/>
      <c r="ABI158" s="441"/>
      <c r="ABJ158" s="441"/>
      <c r="ABK158" s="441"/>
      <c r="ABL158" s="441"/>
      <c r="ABM158" s="441"/>
      <c r="ABN158" s="441"/>
      <c r="ABO158" s="441"/>
      <c r="ABP158" s="441"/>
      <c r="ABQ158" s="441"/>
      <c r="ABR158" s="441"/>
      <c r="ABS158" s="441"/>
      <c r="ABT158" s="441"/>
      <c r="ABU158" s="441"/>
      <c r="ABV158" s="441"/>
      <c r="ABW158" s="441"/>
      <c r="ABX158" s="441"/>
      <c r="ABY158" s="441"/>
      <c r="ABZ158" s="441"/>
      <c r="ACA158" s="441"/>
      <c r="ACB158" s="441"/>
      <c r="ACC158" s="441"/>
      <c r="ACD158" s="441"/>
      <c r="ACE158" s="441"/>
      <c r="ACF158" s="441"/>
      <c r="ACG158" s="441"/>
      <c r="ACH158" s="441"/>
      <c r="ACI158" s="441"/>
      <c r="ACJ158" s="441"/>
      <c r="ACK158" s="441"/>
      <c r="ACL158" s="441"/>
      <c r="ACM158" s="441"/>
      <c r="ACN158" s="441"/>
      <c r="ACO158" s="441"/>
      <c r="ACP158" s="441"/>
      <c r="ACQ158" s="441"/>
      <c r="ACR158" s="441"/>
      <c r="ACS158" s="441"/>
      <c r="ACT158" s="441"/>
      <c r="ACU158" s="441"/>
      <c r="ACV158" s="441"/>
      <c r="ACW158" s="441"/>
      <c r="ACX158" s="441"/>
      <c r="ACY158" s="441"/>
      <c r="ACZ158" s="441"/>
      <c r="ADA158" s="441"/>
      <c r="ADB158" s="441"/>
      <c r="ADC158" s="441"/>
      <c r="ADD158" s="441"/>
      <c r="ADE158" s="441"/>
      <c r="ADF158" s="441"/>
      <c r="ADG158" s="441"/>
      <c r="ADH158" s="441"/>
      <c r="ADI158" s="441"/>
      <c r="ADJ158" s="441"/>
      <c r="ADK158" s="441"/>
      <c r="ADL158" s="441"/>
      <c r="ADM158" s="441"/>
      <c r="ADN158" s="441"/>
      <c r="ADO158" s="441"/>
      <c r="ADP158" s="441"/>
      <c r="ADQ158" s="441"/>
      <c r="ADR158" s="441"/>
      <c r="ADS158" s="441"/>
      <c r="ADT158" s="441"/>
      <c r="ADU158" s="441"/>
      <c r="ADV158" s="441"/>
      <c r="ADW158" s="441"/>
      <c r="ADX158" s="441"/>
      <c r="ADY158" s="441"/>
      <c r="ADZ158" s="441"/>
      <c r="AEA158" s="441"/>
      <c r="AEB158" s="441"/>
      <c r="AEC158" s="441"/>
      <c r="AED158" s="441"/>
      <c r="AEE158" s="441"/>
      <c r="AEF158" s="441"/>
      <c r="AEG158" s="441"/>
      <c r="AEH158" s="441"/>
      <c r="AEI158" s="441"/>
      <c r="AEJ158" s="441"/>
      <c r="AEK158" s="441"/>
      <c r="AEL158" s="441"/>
      <c r="AEM158" s="441"/>
      <c r="AEN158" s="441"/>
      <c r="AEO158" s="441"/>
      <c r="AEP158" s="441"/>
      <c r="AEQ158" s="441"/>
      <c r="AER158" s="441"/>
      <c r="AES158" s="441"/>
      <c r="AET158" s="441"/>
      <c r="AEU158" s="441"/>
      <c r="AEV158" s="441"/>
      <c r="AEW158" s="441"/>
      <c r="AEX158" s="441"/>
      <c r="AEY158" s="441"/>
      <c r="AEZ158" s="441"/>
      <c r="AFA158" s="441"/>
      <c r="AFB158" s="441"/>
      <c r="AFC158" s="441"/>
      <c r="AFD158" s="441"/>
      <c r="AFE158" s="441"/>
      <c r="AFF158" s="441"/>
      <c r="AFG158" s="441"/>
      <c r="AFH158" s="441"/>
      <c r="AFI158" s="441"/>
      <c r="AFJ158" s="441"/>
      <c r="AFK158" s="441"/>
      <c r="AFL158" s="441"/>
      <c r="AFM158" s="441"/>
      <c r="AFN158" s="441"/>
      <c r="AFO158" s="441"/>
      <c r="AFP158" s="441"/>
      <c r="AFQ158" s="441"/>
      <c r="AFR158" s="441"/>
      <c r="AFS158" s="441"/>
      <c r="AFT158" s="441"/>
      <c r="AFU158" s="441"/>
      <c r="AFV158" s="441"/>
      <c r="AFW158" s="441"/>
      <c r="AFX158" s="441"/>
      <c r="AFY158" s="441"/>
      <c r="AFZ158" s="441"/>
      <c r="AGA158" s="441"/>
      <c r="AGB158" s="441"/>
      <c r="AGC158" s="441"/>
      <c r="AGD158" s="441"/>
      <c r="AGE158" s="441"/>
      <c r="AGF158" s="441"/>
      <c r="AGG158" s="441"/>
      <c r="AGH158" s="441"/>
      <c r="AGI158" s="441"/>
      <c r="AGJ158" s="441"/>
      <c r="AGK158" s="441"/>
      <c r="AGL158" s="441"/>
      <c r="AGM158" s="441"/>
      <c r="AGN158" s="441"/>
      <c r="AGO158" s="441"/>
      <c r="AGP158" s="441"/>
      <c r="AGQ158" s="441"/>
      <c r="AGR158" s="441"/>
      <c r="AGS158" s="441"/>
      <c r="AGT158" s="441"/>
      <c r="AGU158" s="441"/>
      <c r="AGV158" s="441"/>
      <c r="AGW158" s="441"/>
      <c r="AGX158" s="441"/>
      <c r="AGY158" s="441"/>
      <c r="AGZ158" s="441"/>
      <c r="AHA158" s="441"/>
      <c r="AHB158" s="441"/>
      <c r="AHC158" s="441"/>
      <c r="AHD158" s="441"/>
      <c r="AHE158" s="441"/>
      <c r="AHF158" s="441"/>
      <c r="AHG158" s="441"/>
      <c r="AHH158" s="441"/>
      <c r="AHI158" s="441"/>
      <c r="AHJ158" s="441"/>
      <c r="AHK158" s="441"/>
      <c r="AHL158" s="441"/>
      <c r="AHM158" s="441"/>
      <c r="AHN158" s="441"/>
      <c r="AHO158" s="441"/>
      <c r="AHP158" s="441"/>
      <c r="AHQ158" s="441"/>
      <c r="AHR158" s="441"/>
      <c r="AHS158" s="441"/>
      <c r="AHT158" s="441"/>
      <c r="AHU158" s="441"/>
      <c r="AHV158" s="441"/>
      <c r="AHW158" s="441"/>
      <c r="AHX158" s="441"/>
      <c r="AHY158" s="441"/>
      <c r="AHZ158" s="441"/>
      <c r="AIA158" s="441"/>
      <c r="AIB158" s="441"/>
      <c r="AIC158" s="441"/>
      <c r="AID158" s="441"/>
      <c r="AIE158" s="441"/>
      <c r="AIF158" s="441"/>
      <c r="AIG158" s="441"/>
      <c r="AIH158" s="441"/>
      <c r="AII158" s="441"/>
      <c r="AIJ158" s="441"/>
      <c r="AIK158" s="441"/>
      <c r="AIL158" s="441"/>
      <c r="AIM158" s="441"/>
      <c r="AIN158" s="441"/>
      <c r="AIO158" s="441"/>
      <c r="AIP158" s="441"/>
      <c r="AIQ158" s="441"/>
      <c r="AIR158" s="441"/>
      <c r="AIS158" s="441"/>
      <c r="AIT158" s="441"/>
      <c r="AIU158" s="441"/>
      <c r="AIV158" s="441"/>
      <c r="AIW158" s="441"/>
      <c r="AIX158" s="441"/>
      <c r="AIY158" s="441"/>
      <c r="AIZ158" s="441"/>
      <c r="AJA158" s="441"/>
      <c r="AJB158" s="441"/>
      <c r="AJC158" s="441"/>
      <c r="AJD158" s="441"/>
      <c r="AJE158" s="441"/>
      <c r="AJF158" s="441"/>
      <c r="AJG158" s="441"/>
      <c r="AJH158" s="441"/>
      <c r="AJI158" s="441"/>
      <c r="AJJ158" s="441"/>
      <c r="AJK158" s="441"/>
      <c r="AJL158" s="441"/>
      <c r="AJM158" s="441"/>
      <c r="AJN158" s="441"/>
      <c r="AJO158" s="441"/>
      <c r="AJP158" s="441"/>
      <c r="AJQ158" s="441"/>
      <c r="AJR158" s="441"/>
      <c r="AJS158" s="441"/>
      <c r="AJT158" s="441"/>
      <c r="AJU158" s="441"/>
      <c r="AJV158" s="441"/>
      <c r="AJW158" s="441"/>
      <c r="AJX158" s="441"/>
      <c r="AJY158" s="441"/>
      <c r="AJZ158" s="441"/>
      <c r="AKA158" s="441"/>
      <c r="AKB158" s="441"/>
      <c r="AKC158" s="441"/>
      <c r="AKD158" s="441"/>
      <c r="AKE158" s="441"/>
      <c r="AKF158" s="441"/>
      <c r="AKG158" s="441"/>
      <c r="AKH158" s="441"/>
      <c r="AKI158" s="441"/>
      <c r="AKJ158" s="441"/>
      <c r="AKK158" s="441"/>
      <c r="AKL158" s="441"/>
      <c r="AKM158" s="441"/>
      <c r="AKN158" s="441"/>
      <c r="AKO158" s="441"/>
      <c r="AKP158" s="441"/>
      <c r="AKQ158" s="441"/>
      <c r="AKR158" s="441"/>
      <c r="AKS158" s="441"/>
      <c r="AKT158" s="441"/>
      <c r="AKU158" s="441"/>
      <c r="AKV158" s="441"/>
      <c r="AKW158" s="441"/>
      <c r="AKX158" s="441"/>
      <c r="AKY158" s="441"/>
      <c r="AKZ158" s="441"/>
      <c r="ALA158" s="441"/>
      <c r="ALB158" s="441"/>
      <c r="ALC158" s="441"/>
      <c r="ALD158" s="441"/>
      <c r="ALE158" s="441"/>
      <c r="ALF158" s="441"/>
      <c r="ALG158" s="441"/>
      <c r="ALH158" s="441"/>
      <c r="ALI158" s="441"/>
      <c r="ALJ158" s="441"/>
      <c r="ALK158" s="441"/>
      <c r="ALL158" s="441"/>
      <c r="ALM158" s="441"/>
      <c r="ALN158" s="441"/>
      <c r="ALO158" s="441"/>
      <c r="ALP158" s="441"/>
      <c r="ALQ158" s="441"/>
      <c r="ALR158" s="441"/>
      <c r="ALS158" s="441"/>
      <c r="ALT158" s="441"/>
      <c r="ALU158" s="441"/>
      <c r="ALV158" s="441"/>
      <c r="ALW158" s="441"/>
      <c r="ALX158" s="441"/>
      <c r="ALY158" s="441"/>
      <c r="ALZ158" s="441"/>
      <c r="AMA158" s="441"/>
      <c r="AMB158" s="441"/>
      <c r="AMC158" s="441"/>
      <c r="AMD158" s="441"/>
      <c r="AME158" s="441"/>
      <c r="AMF158" s="441"/>
      <c r="AMG158" s="441"/>
      <c r="AMH158" s="441"/>
      <c r="AMI158" s="441"/>
      <c r="AMJ158" s="441"/>
      <c r="AMK158" s="441"/>
      <c r="AML158" s="441"/>
      <c r="AMM158" s="441"/>
      <c r="AMN158" s="441"/>
      <c r="AMO158" s="441"/>
      <c r="AMP158" s="441"/>
      <c r="AMQ158" s="441"/>
      <c r="AMR158" s="441"/>
      <c r="AMS158" s="441"/>
      <c r="AMT158" s="441"/>
      <c r="AMU158" s="441"/>
      <c r="AMV158" s="441"/>
      <c r="AMW158" s="441"/>
      <c r="AMX158" s="441"/>
      <c r="AMY158" s="441"/>
      <c r="AMZ158" s="441"/>
      <c r="ANA158" s="441"/>
      <c r="ANB158" s="441"/>
      <c r="ANC158" s="441"/>
      <c r="AND158" s="441"/>
      <c r="ANE158" s="441"/>
      <c r="ANF158" s="441"/>
      <c r="ANG158" s="441"/>
      <c r="ANH158" s="441"/>
      <c r="ANI158" s="441"/>
      <c r="ANJ158" s="441"/>
      <c r="ANK158" s="441"/>
      <c r="ANL158" s="441"/>
      <c r="ANM158" s="441"/>
      <c r="ANN158" s="441"/>
      <c r="ANO158" s="441"/>
      <c r="ANP158" s="441"/>
      <c r="ANQ158" s="441"/>
      <c r="ANR158" s="441"/>
      <c r="ANS158" s="441"/>
      <c r="ANT158" s="441"/>
      <c r="ANU158" s="441"/>
      <c r="ANV158" s="441"/>
      <c r="ANW158" s="441"/>
      <c r="ANX158" s="441"/>
      <c r="ANY158" s="441"/>
      <c r="ANZ158" s="441"/>
      <c r="AOA158" s="441"/>
      <c r="AOB158" s="441"/>
      <c r="AOC158" s="441"/>
      <c r="AOD158" s="441"/>
      <c r="AOE158" s="441"/>
      <c r="AOF158" s="441"/>
      <c r="AOG158" s="441"/>
      <c r="AOH158" s="441"/>
      <c r="AOI158" s="441"/>
      <c r="AOJ158" s="441"/>
      <c r="AOK158" s="441"/>
      <c r="AOL158" s="441"/>
      <c r="AOM158" s="441"/>
      <c r="AON158" s="441"/>
      <c r="AOO158" s="441"/>
      <c r="AOP158" s="441"/>
      <c r="AOQ158" s="441"/>
      <c r="AOR158" s="441"/>
      <c r="AOS158" s="441"/>
      <c r="AOT158" s="441"/>
      <c r="AOU158" s="441"/>
      <c r="AOV158" s="441"/>
      <c r="AOW158" s="441"/>
      <c r="AOX158" s="441"/>
      <c r="AOY158" s="441"/>
      <c r="AOZ158" s="441"/>
      <c r="APA158" s="441"/>
      <c r="APB158" s="441"/>
      <c r="APC158" s="441"/>
      <c r="APD158" s="441"/>
      <c r="APE158" s="441"/>
      <c r="APF158" s="441"/>
      <c r="APG158" s="441"/>
      <c r="APH158" s="441"/>
      <c r="API158" s="441"/>
      <c r="APJ158" s="441"/>
      <c r="APK158" s="441"/>
      <c r="APL158" s="441"/>
      <c r="APM158" s="441"/>
      <c r="APN158" s="441"/>
      <c r="APO158" s="441"/>
      <c r="APP158" s="441"/>
      <c r="APQ158" s="441"/>
      <c r="APR158" s="441"/>
      <c r="APS158" s="441"/>
      <c r="APT158" s="441"/>
      <c r="APU158" s="441"/>
      <c r="APV158" s="441"/>
      <c r="APW158" s="441"/>
      <c r="APX158" s="441"/>
      <c r="APY158" s="441"/>
      <c r="APZ158" s="441"/>
      <c r="AQA158" s="441"/>
      <c r="AQB158" s="441"/>
      <c r="AQC158" s="441"/>
      <c r="AQD158" s="441"/>
      <c r="AQE158" s="441"/>
      <c r="AQF158" s="441"/>
      <c r="AQG158" s="441"/>
      <c r="AQH158" s="441"/>
      <c r="AQI158" s="441"/>
      <c r="AQJ158" s="441"/>
      <c r="AQK158" s="441"/>
      <c r="AQL158" s="441"/>
      <c r="AQM158" s="441"/>
      <c r="AQN158" s="441"/>
      <c r="AQO158" s="441"/>
      <c r="AQP158" s="441"/>
      <c r="AQQ158" s="441"/>
      <c r="AQR158" s="441"/>
      <c r="AQS158" s="441"/>
      <c r="AQT158" s="441"/>
      <c r="AQU158" s="441"/>
      <c r="AQV158" s="441"/>
      <c r="AQW158" s="441"/>
      <c r="AQX158" s="441"/>
      <c r="AQY158" s="441"/>
      <c r="AQZ158" s="441"/>
      <c r="ARA158" s="441"/>
      <c r="ARB158" s="441"/>
      <c r="ARC158" s="441"/>
      <c r="ARD158" s="441"/>
      <c r="ARE158" s="441"/>
      <c r="ARF158" s="441"/>
      <c r="ARG158" s="441"/>
      <c r="ARH158" s="441"/>
      <c r="ARI158" s="441"/>
      <c r="ARJ158" s="441"/>
      <c r="ARK158" s="441"/>
      <c r="ARL158" s="441"/>
      <c r="ARM158" s="441"/>
      <c r="ARN158" s="441"/>
      <c r="ARO158" s="441"/>
      <c r="ARP158" s="441"/>
      <c r="ARQ158" s="441"/>
      <c r="ARR158" s="441"/>
      <c r="ARS158" s="441"/>
      <c r="ART158" s="441"/>
      <c r="ARU158" s="441"/>
      <c r="ARV158" s="441"/>
      <c r="ARW158" s="441"/>
      <c r="ARX158" s="441"/>
      <c r="ARY158" s="441"/>
      <c r="ARZ158" s="441"/>
      <c r="ASA158" s="441"/>
      <c r="ASB158" s="441"/>
      <c r="ASC158" s="441"/>
      <c r="ASD158" s="441"/>
      <c r="ASE158" s="441"/>
      <c r="ASF158" s="441"/>
      <c r="ASG158" s="441"/>
      <c r="ASH158" s="441"/>
      <c r="ASI158" s="441"/>
      <c r="ASJ158" s="441"/>
      <c r="ASK158" s="441"/>
      <c r="ASL158" s="441"/>
      <c r="ASM158" s="441"/>
      <c r="ASN158" s="441"/>
      <c r="ASO158" s="441"/>
      <c r="ASP158" s="441"/>
      <c r="ASQ158" s="441"/>
      <c r="ASR158" s="441"/>
      <c r="ASS158" s="441"/>
      <c r="AST158" s="441"/>
      <c r="ASU158" s="441"/>
      <c r="ASV158" s="441"/>
      <c r="ASW158" s="441"/>
      <c r="ASX158" s="441"/>
      <c r="ASY158" s="441"/>
      <c r="ASZ158" s="441"/>
      <c r="ATA158" s="441"/>
      <c r="ATB158" s="441"/>
      <c r="ATC158" s="441"/>
      <c r="ATD158" s="441"/>
      <c r="ATE158" s="441"/>
      <c r="ATF158" s="441"/>
      <c r="ATG158" s="441"/>
      <c r="ATH158" s="441"/>
      <c r="ATI158" s="441"/>
      <c r="ATJ158" s="441"/>
      <c r="ATK158" s="441"/>
      <c r="ATL158" s="441"/>
      <c r="ATM158" s="441"/>
      <c r="ATN158" s="441"/>
      <c r="ATO158" s="441"/>
      <c r="ATP158" s="441"/>
      <c r="ATQ158" s="441"/>
      <c r="ATR158" s="441"/>
      <c r="ATS158" s="441"/>
      <c r="ATT158" s="441"/>
      <c r="ATU158" s="441"/>
      <c r="ATV158" s="441"/>
      <c r="ATW158" s="441"/>
      <c r="ATX158" s="441"/>
      <c r="ATY158" s="441"/>
      <c r="ATZ158" s="441"/>
      <c r="AUA158" s="441"/>
      <c r="AUB158" s="441"/>
      <c r="AUC158" s="441"/>
      <c r="AUD158" s="441"/>
      <c r="AUE158" s="441"/>
      <c r="AUF158" s="441"/>
      <c r="AUG158" s="441"/>
      <c r="AUH158" s="441"/>
      <c r="AUI158" s="441"/>
      <c r="AUJ158" s="441"/>
      <c r="AUK158" s="441"/>
      <c r="AUL158" s="441"/>
      <c r="AUM158" s="441"/>
      <c r="AUN158" s="441"/>
      <c r="AUO158" s="441"/>
      <c r="AUP158" s="441"/>
      <c r="AUQ158" s="441"/>
      <c r="AUR158" s="441"/>
      <c r="AUS158" s="441"/>
      <c r="AUT158" s="441"/>
      <c r="AUU158" s="441"/>
      <c r="AUV158" s="441"/>
      <c r="AUW158" s="441"/>
      <c r="AUX158" s="441"/>
      <c r="AUY158" s="441"/>
      <c r="AUZ158" s="441"/>
      <c r="AVA158" s="441"/>
      <c r="AVB158" s="441"/>
      <c r="AVC158" s="441"/>
      <c r="AVD158" s="441"/>
      <c r="AVE158" s="441"/>
      <c r="AVF158" s="441"/>
      <c r="AVG158" s="441"/>
      <c r="AVH158" s="441"/>
      <c r="AVI158" s="441"/>
      <c r="AVJ158" s="441"/>
      <c r="AVK158" s="441"/>
      <c r="AVL158" s="441"/>
      <c r="AVM158" s="441"/>
      <c r="AVN158" s="441"/>
      <c r="AVO158" s="441"/>
      <c r="AVP158" s="441"/>
      <c r="AVQ158" s="441"/>
      <c r="AVR158" s="441"/>
      <c r="AVS158" s="441"/>
      <c r="AVT158" s="441"/>
      <c r="AVU158" s="441"/>
      <c r="AVV158" s="441"/>
      <c r="AVW158" s="441"/>
      <c r="AVX158" s="441"/>
      <c r="AVY158" s="441"/>
      <c r="AVZ158" s="441"/>
      <c r="AWA158" s="441"/>
      <c r="AWB158" s="441"/>
      <c r="AWC158" s="441"/>
      <c r="AWD158" s="441"/>
      <c r="AWE158" s="441"/>
      <c r="AWF158" s="441"/>
      <c r="AWG158" s="441"/>
      <c r="AWH158" s="441"/>
      <c r="AWI158" s="441"/>
      <c r="AWJ158" s="441"/>
      <c r="AWK158" s="441"/>
      <c r="AWL158" s="441"/>
      <c r="AWM158" s="441"/>
      <c r="AWN158" s="441"/>
      <c r="AWO158" s="441"/>
      <c r="AWP158" s="441"/>
      <c r="AWQ158" s="441"/>
      <c r="AWR158" s="441"/>
      <c r="AWS158" s="441"/>
      <c r="AWT158" s="441"/>
      <c r="AWU158" s="441"/>
      <c r="AWV158" s="441"/>
      <c r="AWW158" s="441"/>
      <c r="AWX158" s="441"/>
      <c r="AWY158" s="441"/>
      <c r="AWZ158" s="441"/>
      <c r="AXA158" s="441"/>
      <c r="AXB158" s="441"/>
      <c r="AXC158" s="441"/>
      <c r="AXD158" s="441"/>
      <c r="AXE158" s="441"/>
      <c r="AXF158" s="441"/>
      <c r="AXG158" s="441"/>
      <c r="AXH158" s="441"/>
      <c r="AXI158" s="441"/>
      <c r="AXJ158" s="441"/>
      <c r="AXK158" s="441"/>
      <c r="AXL158" s="441"/>
      <c r="AXM158" s="441"/>
      <c r="AXN158" s="441"/>
      <c r="AXO158" s="441"/>
      <c r="AXP158" s="441"/>
      <c r="AXQ158" s="441"/>
      <c r="AXR158" s="441"/>
      <c r="AXS158" s="441"/>
      <c r="AXT158" s="441"/>
      <c r="AXU158" s="441"/>
      <c r="AXV158" s="441"/>
      <c r="AXW158" s="441"/>
      <c r="AXX158" s="441"/>
      <c r="AXY158" s="441"/>
      <c r="AXZ158" s="441"/>
      <c r="AYA158" s="441"/>
      <c r="AYB158" s="441"/>
      <c r="AYC158" s="441"/>
      <c r="AYD158" s="441"/>
      <c r="AYE158" s="441"/>
      <c r="AYF158" s="441"/>
      <c r="AYG158" s="441"/>
      <c r="AYH158" s="441"/>
      <c r="AYI158" s="441"/>
      <c r="AYJ158" s="441"/>
      <c r="AYK158" s="441"/>
      <c r="AYL158" s="441"/>
      <c r="AYM158" s="441"/>
      <c r="AYN158" s="441"/>
      <c r="AYO158" s="441"/>
      <c r="AYP158" s="441"/>
      <c r="AYQ158" s="441"/>
      <c r="AYR158" s="441"/>
      <c r="AYS158" s="441"/>
      <c r="AYT158" s="441"/>
      <c r="AYU158" s="441"/>
      <c r="AYV158" s="441"/>
      <c r="AYW158" s="441"/>
      <c r="AYX158" s="441"/>
      <c r="AYY158" s="441"/>
      <c r="AYZ158" s="441"/>
      <c r="AZA158" s="441"/>
      <c r="AZB158" s="441"/>
      <c r="AZC158" s="441"/>
      <c r="AZD158" s="441"/>
      <c r="AZE158" s="441"/>
      <c r="AZF158" s="441"/>
      <c r="AZG158" s="441"/>
      <c r="AZH158" s="441"/>
      <c r="AZI158" s="441"/>
      <c r="AZJ158" s="441"/>
      <c r="AZK158" s="441"/>
      <c r="AZL158" s="441"/>
      <c r="AZM158" s="441"/>
      <c r="AZN158" s="441"/>
      <c r="AZO158" s="441"/>
      <c r="AZP158" s="441"/>
      <c r="AZQ158" s="441"/>
      <c r="AZR158" s="441"/>
      <c r="AZS158" s="441"/>
      <c r="AZT158" s="441"/>
      <c r="AZU158" s="441"/>
      <c r="AZV158" s="441"/>
      <c r="AZW158" s="441"/>
      <c r="AZX158" s="441"/>
      <c r="AZY158" s="441"/>
      <c r="AZZ158" s="441"/>
      <c r="BAA158" s="441"/>
      <c r="BAB158" s="441"/>
      <c r="BAC158" s="441"/>
      <c r="BAD158" s="441"/>
      <c r="BAE158" s="441"/>
      <c r="BAF158" s="441"/>
      <c r="BAG158" s="441"/>
      <c r="BAH158" s="441"/>
      <c r="BAI158" s="441"/>
      <c r="BAJ158" s="441"/>
      <c r="BAK158" s="441"/>
      <c r="BAL158" s="441"/>
      <c r="BAM158" s="441"/>
      <c r="BAN158" s="441"/>
      <c r="BAO158" s="441"/>
      <c r="BAP158" s="441"/>
      <c r="BAQ158" s="441"/>
      <c r="BAR158" s="441"/>
      <c r="BAS158" s="441"/>
      <c r="BAT158" s="441"/>
      <c r="BAU158" s="441"/>
      <c r="BAV158" s="441"/>
      <c r="BAW158" s="441"/>
      <c r="BAX158" s="441"/>
      <c r="BAY158" s="441"/>
      <c r="BAZ158" s="441"/>
      <c r="BBA158" s="441"/>
      <c r="BBB158" s="441"/>
      <c r="BBC158" s="441"/>
      <c r="BBD158" s="441"/>
      <c r="BBE158" s="441"/>
      <c r="BBF158" s="441"/>
      <c r="BBG158" s="441"/>
      <c r="BBH158" s="441"/>
      <c r="BBI158" s="441"/>
      <c r="BBJ158" s="441"/>
      <c r="BBK158" s="441"/>
      <c r="BBL158" s="441"/>
      <c r="BBM158" s="441"/>
      <c r="BBN158" s="441"/>
      <c r="BBO158" s="441"/>
      <c r="BBP158" s="441"/>
      <c r="BBQ158" s="441"/>
      <c r="BBR158" s="441"/>
      <c r="BBS158" s="441"/>
      <c r="BBT158" s="441"/>
      <c r="BBU158" s="441"/>
      <c r="BBV158" s="441"/>
      <c r="BBW158" s="441"/>
      <c r="BBX158" s="441"/>
      <c r="BBY158" s="441"/>
      <c r="BBZ158" s="441"/>
      <c r="BCA158" s="441"/>
      <c r="BCB158" s="441"/>
      <c r="BCC158" s="441"/>
      <c r="BCD158" s="441"/>
      <c r="BCE158" s="441"/>
      <c r="BCF158" s="441"/>
      <c r="BCG158" s="441"/>
      <c r="BCH158" s="441"/>
      <c r="BCI158" s="441"/>
      <c r="BCJ158" s="441"/>
      <c r="BCK158" s="441"/>
      <c r="BCL158" s="441"/>
      <c r="BCM158" s="441"/>
      <c r="BCN158" s="441"/>
      <c r="BCO158" s="441"/>
      <c r="BCP158" s="441"/>
      <c r="BCQ158" s="441"/>
      <c r="BCR158" s="441"/>
      <c r="BCS158" s="441"/>
      <c r="BCT158" s="441"/>
      <c r="BCU158" s="441"/>
      <c r="BCV158" s="441"/>
      <c r="BCW158" s="441"/>
      <c r="BCX158" s="441"/>
      <c r="BCY158" s="441"/>
      <c r="BCZ158" s="441"/>
      <c r="BDA158" s="441"/>
      <c r="BDB158" s="441"/>
      <c r="BDC158" s="441"/>
      <c r="BDD158" s="441"/>
      <c r="BDE158" s="441"/>
      <c r="BDF158" s="441"/>
      <c r="BDG158" s="441"/>
      <c r="BDH158" s="441"/>
      <c r="BDI158" s="441"/>
      <c r="BDJ158" s="441"/>
      <c r="BDK158" s="441"/>
      <c r="BDL158" s="441"/>
      <c r="BDM158" s="441"/>
      <c r="BDN158" s="441"/>
      <c r="BDO158" s="441"/>
      <c r="BDP158" s="441"/>
      <c r="BDQ158" s="441"/>
      <c r="BDR158" s="441"/>
      <c r="BDS158" s="441"/>
      <c r="BDT158" s="441"/>
      <c r="BDU158" s="441"/>
      <c r="BDV158" s="441"/>
      <c r="BDW158" s="441"/>
      <c r="BDX158" s="441"/>
      <c r="BDY158" s="441"/>
      <c r="BDZ158" s="441"/>
      <c r="BEA158" s="441"/>
      <c r="BEB158" s="441"/>
      <c r="BEC158" s="441"/>
      <c r="BED158" s="441"/>
      <c r="BEE158" s="441"/>
      <c r="BEF158" s="441"/>
      <c r="BEG158" s="441"/>
      <c r="BEH158" s="441"/>
      <c r="BEI158" s="441"/>
      <c r="BEJ158" s="441"/>
      <c r="BEK158" s="441"/>
      <c r="BEL158" s="441"/>
      <c r="BEM158" s="441"/>
      <c r="BEN158" s="441"/>
      <c r="BEO158" s="441"/>
      <c r="BEP158" s="441"/>
      <c r="BEQ158" s="441"/>
      <c r="BER158" s="441"/>
      <c r="BES158" s="441"/>
      <c r="BET158" s="441"/>
      <c r="BEU158" s="441"/>
      <c r="BEV158" s="441"/>
      <c r="BEW158" s="441"/>
      <c r="BEX158" s="441"/>
      <c r="BEY158" s="441"/>
      <c r="BEZ158" s="441"/>
      <c r="BFA158" s="441"/>
      <c r="BFB158" s="441"/>
      <c r="BFC158" s="441"/>
      <c r="BFD158" s="441"/>
      <c r="BFE158" s="441"/>
      <c r="BFF158" s="441"/>
      <c r="BFG158" s="441"/>
      <c r="BFH158" s="441"/>
      <c r="BFI158" s="441"/>
      <c r="BFJ158" s="441"/>
      <c r="BFK158" s="441"/>
      <c r="BFL158" s="441"/>
      <c r="BFM158" s="441"/>
      <c r="BFN158" s="441"/>
      <c r="BFO158" s="441"/>
      <c r="BFP158" s="441"/>
      <c r="BFQ158" s="441"/>
      <c r="BFR158" s="441"/>
      <c r="BFS158" s="441"/>
      <c r="BFT158" s="441"/>
      <c r="BFU158" s="441"/>
      <c r="BFV158" s="441"/>
      <c r="BFW158" s="441"/>
      <c r="BFX158" s="441"/>
      <c r="BFY158" s="441"/>
      <c r="BFZ158" s="441"/>
      <c r="BGA158" s="441"/>
      <c r="BGB158" s="441"/>
      <c r="BGC158" s="441"/>
      <c r="BGD158" s="441"/>
      <c r="BGE158" s="441"/>
      <c r="BGF158" s="441"/>
      <c r="BGG158" s="441"/>
      <c r="BGH158" s="441"/>
      <c r="BGI158" s="441"/>
      <c r="BGJ158" s="441"/>
      <c r="BGK158" s="441"/>
      <c r="BGL158" s="441"/>
      <c r="BGM158" s="441"/>
      <c r="BGN158" s="441"/>
      <c r="BGO158" s="441"/>
      <c r="BGP158" s="441"/>
      <c r="BGQ158" s="441"/>
      <c r="BGR158" s="441"/>
      <c r="BGS158" s="441"/>
      <c r="BGT158" s="441"/>
      <c r="BGU158" s="441"/>
      <c r="BGV158" s="441"/>
      <c r="BGW158" s="441"/>
      <c r="BGX158" s="441"/>
      <c r="BGY158" s="441"/>
      <c r="BGZ158" s="441"/>
      <c r="BHA158" s="441"/>
      <c r="BHB158" s="441"/>
      <c r="BHC158" s="441"/>
      <c r="BHD158" s="441"/>
      <c r="BHE158" s="441"/>
      <c r="BHF158" s="441"/>
      <c r="BHG158" s="441"/>
      <c r="BHH158" s="441"/>
      <c r="BHI158" s="441"/>
      <c r="BHJ158" s="441"/>
      <c r="BHK158" s="441"/>
      <c r="BHL158" s="441"/>
      <c r="BHM158" s="441"/>
      <c r="BHN158" s="441"/>
      <c r="BHO158" s="441"/>
      <c r="BHP158" s="441"/>
      <c r="BHQ158" s="441"/>
      <c r="BHR158" s="441"/>
      <c r="BHS158" s="441"/>
      <c r="BHT158" s="441"/>
      <c r="BHU158" s="441"/>
      <c r="BHV158" s="441"/>
      <c r="BHW158" s="441"/>
      <c r="BHX158" s="441"/>
      <c r="BHY158" s="441"/>
      <c r="BHZ158" s="441"/>
      <c r="BIA158" s="441"/>
      <c r="BIB158" s="441"/>
      <c r="BIC158" s="441"/>
      <c r="BID158" s="441"/>
      <c r="BIE158" s="441"/>
      <c r="BIF158" s="441"/>
      <c r="BIG158" s="441"/>
      <c r="BIH158" s="441"/>
      <c r="BII158" s="441"/>
      <c r="BIJ158" s="441"/>
      <c r="BIK158" s="441"/>
      <c r="BIL158" s="441"/>
      <c r="BIM158" s="441"/>
      <c r="BIN158" s="441"/>
      <c r="BIO158" s="441"/>
      <c r="BIP158" s="441"/>
      <c r="BIQ158" s="441"/>
      <c r="BIR158" s="441"/>
      <c r="BIS158" s="441"/>
      <c r="BIT158" s="441"/>
      <c r="BIU158" s="441"/>
      <c r="BIV158" s="441"/>
      <c r="BIW158" s="441"/>
      <c r="BIX158" s="441"/>
      <c r="BIY158" s="441"/>
      <c r="BIZ158" s="441"/>
      <c r="BJA158" s="441"/>
      <c r="BJB158" s="441"/>
      <c r="BJC158" s="441"/>
      <c r="BJD158" s="441"/>
      <c r="BJE158" s="441"/>
      <c r="BJF158" s="441"/>
      <c r="BJG158" s="441"/>
      <c r="BJH158" s="441"/>
      <c r="BJI158" s="441"/>
      <c r="BJJ158" s="441"/>
      <c r="BJK158" s="441"/>
      <c r="BJL158" s="441"/>
      <c r="BJM158" s="441"/>
      <c r="BJN158" s="441"/>
      <c r="BJO158" s="441"/>
      <c r="BJP158" s="441"/>
      <c r="BJQ158" s="441"/>
      <c r="BJR158" s="441"/>
      <c r="BJS158" s="441"/>
      <c r="BJT158" s="441"/>
      <c r="BJU158" s="441"/>
      <c r="BJV158" s="441"/>
      <c r="BJW158" s="441"/>
      <c r="BJX158" s="441"/>
      <c r="BJY158" s="441"/>
      <c r="BJZ158" s="441"/>
      <c r="BKA158" s="441"/>
      <c r="BKB158" s="441"/>
      <c r="BKC158" s="441"/>
      <c r="BKD158" s="441"/>
      <c r="BKE158" s="441"/>
      <c r="BKF158" s="441"/>
      <c r="BKG158" s="441"/>
      <c r="BKH158" s="441"/>
      <c r="BKI158" s="441"/>
      <c r="BKJ158" s="441"/>
      <c r="BKK158" s="441"/>
      <c r="BKL158" s="441"/>
      <c r="BKM158" s="441"/>
      <c r="BKN158" s="441"/>
      <c r="BKO158" s="441"/>
      <c r="BKP158" s="441"/>
      <c r="BKQ158" s="441"/>
      <c r="BKR158" s="441"/>
      <c r="BKS158" s="441"/>
      <c r="BKT158" s="441"/>
      <c r="BKU158" s="441"/>
      <c r="BKV158" s="441"/>
      <c r="BKW158" s="441"/>
      <c r="BKX158" s="441"/>
      <c r="BKY158" s="441"/>
      <c r="BKZ158" s="441"/>
      <c r="BLA158" s="441"/>
      <c r="BLB158" s="441"/>
      <c r="BLC158" s="441"/>
      <c r="BLD158" s="441"/>
      <c r="BLE158" s="441"/>
      <c r="BLF158" s="441"/>
      <c r="BLG158" s="441"/>
      <c r="BLH158" s="441"/>
      <c r="BLI158" s="441"/>
      <c r="BLJ158" s="441"/>
      <c r="BLK158" s="441"/>
      <c r="BLL158" s="441"/>
      <c r="BLM158" s="441"/>
      <c r="BLN158" s="441"/>
      <c r="BLO158" s="441"/>
      <c r="BLP158" s="441"/>
      <c r="BLQ158" s="441"/>
      <c r="BLR158" s="441"/>
      <c r="BLS158" s="441"/>
      <c r="BLT158" s="441"/>
      <c r="BLU158" s="441"/>
      <c r="BLV158" s="441"/>
      <c r="BLW158" s="441"/>
      <c r="BLX158" s="441"/>
      <c r="BLY158" s="441"/>
      <c r="BLZ158" s="441"/>
      <c r="BMA158" s="441"/>
      <c r="BMB158" s="441"/>
      <c r="BMC158" s="441"/>
      <c r="BMD158" s="441"/>
      <c r="BME158" s="441"/>
      <c r="BMF158" s="441"/>
      <c r="BMG158" s="441"/>
      <c r="BMH158" s="441"/>
      <c r="BMI158" s="441"/>
      <c r="BMJ158" s="441"/>
      <c r="BMK158" s="441"/>
      <c r="BML158" s="441"/>
      <c r="BMM158" s="441"/>
      <c r="BMN158" s="441"/>
      <c r="BMO158" s="441"/>
      <c r="BMP158" s="441"/>
      <c r="BMQ158" s="441"/>
      <c r="BMR158" s="441"/>
      <c r="BMS158" s="441"/>
      <c r="BMT158" s="441"/>
      <c r="BMU158" s="441"/>
      <c r="BMV158" s="441"/>
      <c r="BMW158" s="441"/>
      <c r="BMX158" s="441"/>
      <c r="BMY158" s="441"/>
      <c r="BMZ158" s="441"/>
      <c r="BNA158" s="441"/>
      <c r="BNB158" s="441"/>
      <c r="BNC158" s="441"/>
      <c r="BND158" s="441"/>
      <c r="BNE158" s="441"/>
      <c r="BNF158" s="441"/>
      <c r="BNG158" s="441"/>
      <c r="BNH158" s="441"/>
      <c r="BNI158" s="441"/>
      <c r="BNJ158" s="441"/>
      <c r="BNK158" s="441"/>
      <c r="BNL158" s="441"/>
      <c r="BNM158" s="441"/>
      <c r="BNN158" s="441"/>
      <c r="BNO158" s="441"/>
      <c r="BNP158" s="441"/>
      <c r="BNQ158" s="441"/>
      <c r="BNR158" s="441"/>
      <c r="BNS158" s="441"/>
      <c r="BNT158" s="441"/>
      <c r="BNU158" s="441"/>
      <c r="BNV158" s="441"/>
      <c r="BNW158" s="441"/>
      <c r="BNX158" s="441"/>
      <c r="BNY158" s="441"/>
      <c r="BNZ158" s="441"/>
      <c r="BOA158" s="441"/>
      <c r="BOB158" s="441"/>
      <c r="BOC158" s="441"/>
      <c r="BOD158" s="441"/>
      <c r="BOE158" s="441"/>
      <c r="BOF158" s="441"/>
      <c r="BOG158" s="441"/>
      <c r="BOH158" s="441"/>
      <c r="BOI158" s="441"/>
      <c r="BOJ158" s="441"/>
      <c r="BOK158" s="441"/>
      <c r="BOL158" s="441"/>
      <c r="BOM158" s="441"/>
      <c r="BON158" s="441"/>
      <c r="BOO158" s="441"/>
      <c r="BOP158" s="441"/>
      <c r="BOQ158" s="441"/>
      <c r="BOR158" s="441"/>
      <c r="BOS158" s="441"/>
      <c r="BOT158" s="441"/>
      <c r="BOU158" s="441"/>
      <c r="BOV158" s="441"/>
      <c r="BOW158" s="441"/>
      <c r="BOX158" s="441"/>
      <c r="BOY158" s="441"/>
      <c r="BOZ158" s="441"/>
      <c r="BPA158" s="441"/>
      <c r="BPB158" s="441"/>
      <c r="BPC158" s="441"/>
      <c r="BPD158" s="441"/>
      <c r="BPE158" s="441"/>
      <c r="BPF158" s="441"/>
      <c r="BPG158" s="441"/>
      <c r="BPH158" s="441"/>
      <c r="BPI158" s="441"/>
      <c r="BPJ158" s="441"/>
      <c r="BPK158" s="441"/>
      <c r="BPL158" s="441"/>
      <c r="BPM158" s="441"/>
      <c r="BPN158" s="441"/>
      <c r="BPO158" s="441"/>
      <c r="BPP158" s="441"/>
      <c r="BPQ158" s="441"/>
      <c r="BPR158" s="441"/>
      <c r="BPS158" s="441"/>
      <c r="BPT158" s="441"/>
      <c r="BPU158" s="441"/>
      <c r="BPV158" s="441"/>
      <c r="BPW158" s="441"/>
      <c r="BPX158" s="441"/>
      <c r="BPY158" s="441"/>
      <c r="BPZ158" s="441"/>
      <c r="BQA158" s="441"/>
      <c r="BQB158" s="441"/>
      <c r="BQC158" s="441"/>
      <c r="BQD158" s="441"/>
      <c r="BQE158" s="441"/>
      <c r="BQF158" s="441"/>
      <c r="BQG158" s="441"/>
      <c r="BQH158" s="441"/>
      <c r="BQI158" s="441"/>
      <c r="BQJ158" s="441"/>
      <c r="BQK158" s="441"/>
      <c r="BQL158" s="441"/>
      <c r="BQM158" s="441"/>
      <c r="BQN158" s="441"/>
      <c r="BQO158" s="441"/>
      <c r="BQP158" s="441"/>
      <c r="BQQ158" s="441"/>
      <c r="BQR158" s="441"/>
      <c r="BQS158" s="441"/>
      <c r="BQT158" s="441"/>
      <c r="BQU158" s="441"/>
      <c r="BQV158" s="441"/>
      <c r="BQW158" s="441"/>
      <c r="BQX158" s="441"/>
      <c r="BQY158" s="441"/>
      <c r="BQZ158" s="441"/>
      <c r="BRA158" s="441"/>
      <c r="BRB158" s="441"/>
      <c r="BRC158" s="441"/>
      <c r="BRD158" s="441"/>
      <c r="BRE158" s="441"/>
      <c r="BRF158" s="441"/>
      <c r="BRG158" s="441"/>
      <c r="BRH158" s="441"/>
      <c r="BRI158" s="441"/>
      <c r="BRJ158" s="441"/>
      <c r="BRK158" s="441"/>
      <c r="BRL158" s="441"/>
      <c r="BRM158" s="441"/>
      <c r="BRN158" s="441"/>
      <c r="BRO158" s="441"/>
      <c r="BRP158" s="441"/>
      <c r="BRQ158" s="441"/>
      <c r="BRR158" s="441"/>
      <c r="BRS158" s="441"/>
      <c r="BRT158" s="441"/>
      <c r="BRU158" s="441"/>
      <c r="BRV158" s="441"/>
      <c r="BRW158" s="441"/>
      <c r="BRX158" s="441"/>
      <c r="BRY158" s="441"/>
      <c r="BRZ158" s="441"/>
      <c r="BSA158" s="441"/>
      <c r="BSB158" s="441"/>
      <c r="BSC158" s="441"/>
      <c r="BSD158" s="441"/>
      <c r="BSE158" s="441"/>
      <c r="BSF158" s="441"/>
      <c r="BSG158" s="441"/>
      <c r="BSH158" s="441"/>
      <c r="BSI158" s="441"/>
      <c r="BSJ158" s="441"/>
      <c r="BSK158" s="441"/>
      <c r="BSL158" s="441"/>
      <c r="BSM158" s="441"/>
      <c r="BSN158" s="441"/>
      <c r="BSO158" s="441"/>
      <c r="BSP158" s="441"/>
      <c r="BSQ158" s="441"/>
      <c r="BSR158" s="441"/>
      <c r="BSS158" s="441"/>
      <c r="BST158" s="441"/>
      <c r="BSU158" s="441"/>
      <c r="BSV158" s="441"/>
      <c r="BSW158" s="441"/>
      <c r="BSX158" s="441"/>
      <c r="BSY158" s="441"/>
      <c r="BSZ158" s="441"/>
      <c r="BTA158" s="441"/>
      <c r="BTB158" s="441"/>
      <c r="BTC158" s="441"/>
      <c r="BTD158" s="441"/>
      <c r="BTE158" s="441"/>
      <c r="BTF158" s="441"/>
      <c r="BTG158" s="441"/>
      <c r="BTH158" s="441"/>
      <c r="BTI158" s="441"/>
      <c r="BTJ158" s="441"/>
      <c r="BTK158" s="441"/>
      <c r="BTL158" s="441"/>
      <c r="BTM158" s="441"/>
      <c r="BTN158" s="441"/>
      <c r="BTO158" s="441"/>
      <c r="BTP158" s="441"/>
      <c r="BTQ158" s="441"/>
      <c r="BTR158" s="441"/>
      <c r="BTS158" s="441"/>
      <c r="BTT158" s="441"/>
      <c r="BTU158" s="441"/>
      <c r="BTV158" s="441"/>
      <c r="BTW158" s="441"/>
      <c r="BTX158" s="441"/>
      <c r="BTY158" s="441"/>
      <c r="BTZ158" s="441"/>
      <c r="BUA158" s="441"/>
      <c r="BUB158" s="441"/>
      <c r="BUC158" s="441"/>
      <c r="BUD158" s="441"/>
      <c r="BUE158" s="441"/>
      <c r="BUF158" s="441"/>
      <c r="BUG158" s="441"/>
      <c r="BUH158" s="441"/>
      <c r="BUI158" s="441"/>
      <c r="BUJ158" s="441"/>
      <c r="BUK158" s="441"/>
      <c r="BUL158" s="441"/>
      <c r="BUM158" s="441"/>
      <c r="BUN158" s="441"/>
      <c r="BUO158" s="441"/>
      <c r="BUP158" s="441"/>
      <c r="BUQ158" s="441"/>
      <c r="BUR158" s="441"/>
      <c r="BUS158" s="441"/>
      <c r="BUT158" s="441"/>
      <c r="BUU158" s="441"/>
      <c r="BUV158" s="441"/>
      <c r="BUW158" s="441"/>
      <c r="BUX158" s="441"/>
      <c r="BUY158" s="441"/>
      <c r="BUZ158" s="441"/>
      <c r="BVA158" s="441"/>
      <c r="BVB158" s="441"/>
      <c r="BVC158" s="441"/>
      <c r="BVD158" s="441"/>
      <c r="BVE158" s="441"/>
      <c r="BVF158" s="441"/>
      <c r="BVG158" s="441"/>
      <c r="BVH158" s="441"/>
      <c r="BVI158" s="441"/>
      <c r="BVJ158" s="441"/>
      <c r="BVK158" s="441"/>
      <c r="BVL158" s="441"/>
      <c r="BVM158" s="441"/>
      <c r="BVN158" s="441"/>
      <c r="BVO158" s="441"/>
      <c r="BVP158" s="441"/>
      <c r="BVQ158" s="441"/>
      <c r="BVR158" s="441"/>
      <c r="BVS158" s="441"/>
      <c r="BVT158" s="441"/>
      <c r="BVU158" s="441"/>
      <c r="BVV158" s="441"/>
      <c r="BVW158" s="441"/>
      <c r="BVX158" s="441"/>
      <c r="BVY158" s="441"/>
      <c r="BVZ158" s="441"/>
      <c r="BWA158" s="441"/>
      <c r="BWB158" s="441"/>
      <c r="BWC158" s="441"/>
      <c r="BWD158" s="441"/>
      <c r="BWE158" s="441"/>
      <c r="BWF158" s="441"/>
      <c r="BWG158" s="441"/>
      <c r="BWH158" s="441"/>
      <c r="BWI158" s="441"/>
      <c r="BWJ158" s="441"/>
      <c r="BWK158" s="441"/>
      <c r="BWL158" s="441"/>
      <c r="BWM158" s="441"/>
      <c r="BWN158" s="441"/>
      <c r="BWO158" s="441"/>
      <c r="BWP158" s="441"/>
      <c r="BWQ158" s="441"/>
      <c r="BWR158" s="441"/>
      <c r="BWS158" s="441"/>
      <c r="BWT158" s="441"/>
      <c r="BWU158" s="441"/>
      <c r="BWV158" s="441"/>
      <c r="BWW158" s="441"/>
      <c r="BWX158" s="441"/>
      <c r="BWY158" s="441"/>
      <c r="BWZ158" s="441"/>
      <c r="BXA158" s="441"/>
      <c r="BXB158" s="441"/>
      <c r="BXC158" s="441"/>
      <c r="BXD158" s="441"/>
      <c r="BXE158" s="441"/>
      <c r="BXF158" s="441"/>
      <c r="BXG158" s="441"/>
      <c r="BXH158" s="441"/>
      <c r="BXI158" s="441"/>
      <c r="BXJ158" s="441"/>
      <c r="BXK158" s="441"/>
      <c r="BXL158" s="441"/>
      <c r="BXM158" s="441"/>
      <c r="BXN158" s="441"/>
      <c r="BXO158" s="441"/>
      <c r="BXP158" s="441"/>
      <c r="BXQ158" s="441"/>
      <c r="BXR158" s="441"/>
      <c r="BXS158" s="441"/>
      <c r="BXT158" s="441"/>
      <c r="BXU158" s="441"/>
      <c r="BXV158" s="441"/>
      <c r="BXW158" s="441"/>
      <c r="BXX158" s="441"/>
      <c r="BXY158" s="441"/>
      <c r="BXZ158" s="441"/>
      <c r="BYA158" s="441"/>
      <c r="BYB158" s="441"/>
      <c r="BYC158" s="441"/>
      <c r="BYD158" s="441"/>
      <c r="BYE158" s="441"/>
      <c r="BYF158" s="441"/>
      <c r="BYG158" s="441"/>
      <c r="BYH158" s="441"/>
      <c r="BYI158" s="441"/>
      <c r="BYJ158" s="441"/>
      <c r="BYK158" s="441"/>
      <c r="BYL158" s="441"/>
      <c r="BYM158" s="441"/>
      <c r="BYN158" s="441"/>
      <c r="BYO158" s="441"/>
      <c r="BYP158" s="441"/>
      <c r="BYQ158" s="441"/>
      <c r="BYR158" s="441"/>
      <c r="BYS158" s="441"/>
      <c r="BYT158" s="441"/>
      <c r="BYU158" s="441"/>
      <c r="BYV158" s="441"/>
      <c r="BYW158" s="441"/>
      <c r="BYX158" s="441"/>
      <c r="BYY158" s="441"/>
      <c r="BYZ158" s="441"/>
      <c r="BZA158" s="441"/>
      <c r="BZB158" s="441"/>
      <c r="BZC158" s="441"/>
      <c r="BZD158" s="441"/>
      <c r="BZE158" s="441"/>
      <c r="BZF158" s="441"/>
      <c r="BZG158" s="441"/>
      <c r="BZH158" s="441"/>
      <c r="BZI158" s="441"/>
      <c r="BZJ158" s="441"/>
      <c r="BZK158" s="441"/>
      <c r="BZL158" s="441"/>
      <c r="BZM158" s="441"/>
      <c r="BZN158" s="441"/>
      <c r="BZO158" s="441"/>
      <c r="BZP158" s="441"/>
      <c r="BZQ158" s="441"/>
      <c r="BZR158" s="441"/>
      <c r="BZS158" s="441"/>
      <c r="BZT158" s="441"/>
      <c r="BZU158" s="441"/>
      <c r="BZV158" s="441"/>
      <c r="BZW158" s="441"/>
      <c r="BZX158" s="441"/>
      <c r="BZY158" s="441"/>
      <c r="BZZ158" s="441"/>
      <c r="CAA158" s="441"/>
      <c r="CAB158" s="441"/>
      <c r="CAC158" s="441"/>
      <c r="CAD158" s="441"/>
      <c r="CAE158" s="441"/>
      <c r="CAF158" s="441"/>
      <c r="CAG158" s="441"/>
      <c r="CAH158" s="441"/>
      <c r="CAI158" s="441"/>
      <c r="CAJ158" s="441"/>
      <c r="CAK158" s="441"/>
      <c r="CAL158" s="441"/>
      <c r="CAM158" s="441"/>
      <c r="CAN158" s="441"/>
      <c r="CAO158" s="441"/>
      <c r="CAP158" s="441"/>
      <c r="CAQ158" s="441"/>
      <c r="CAR158" s="441"/>
      <c r="CAS158" s="441"/>
      <c r="CAT158" s="441"/>
      <c r="CAU158" s="441"/>
      <c r="CAV158" s="441"/>
      <c r="CAW158" s="441"/>
      <c r="CAX158" s="441"/>
      <c r="CAY158" s="441"/>
      <c r="CAZ158" s="441"/>
      <c r="CBA158" s="441"/>
      <c r="CBB158" s="441"/>
      <c r="CBC158" s="441"/>
      <c r="CBD158" s="441"/>
      <c r="CBE158" s="441"/>
      <c r="CBF158" s="441"/>
      <c r="CBG158" s="441"/>
      <c r="CBH158" s="441"/>
      <c r="CBI158" s="441"/>
      <c r="CBJ158" s="441"/>
      <c r="CBK158" s="441"/>
      <c r="CBL158" s="441"/>
      <c r="CBM158" s="441"/>
      <c r="CBN158" s="441"/>
      <c r="CBO158" s="441"/>
      <c r="CBP158" s="441"/>
      <c r="CBQ158" s="441"/>
      <c r="CBR158" s="441"/>
      <c r="CBS158" s="441"/>
      <c r="CBT158" s="441"/>
      <c r="CBU158" s="441"/>
      <c r="CBV158" s="441"/>
      <c r="CBW158" s="441"/>
      <c r="CBX158" s="441"/>
      <c r="CBY158" s="441"/>
      <c r="CBZ158" s="441"/>
      <c r="CCA158" s="441"/>
      <c r="CCB158" s="441"/>
      <c r="CCC158" s="441"/>
      <c r="CCD158" s="441"/>
      <c r="CCE158" s="441"/>
      <c r="CCF158" s="441"/>
      <c r="CCG158" s="441"/>
      <c r="CCH158" s="441"/>
      <c r="CCI158" s="441"/>
      <c r="CCJ158" s="441"/>
      <c r="CCK158" s="441"/>
      <c r="CCL158" s="441"/>
      <c r="CCM158" s="441"/>
      <c r="CCN158" s="441"/>
      <c r="CCO158" s="441"/>
      <c r="CCP158" s="441"/>
      <c r="CCQ158" s="441"/>
      <c r="CCR158" s="441"/>
      <c r="CCS158" s="441"/>
      <c r="CCT158" s="441"/>
      <c r="CCU158" s="441"/>
      <c r="CCV158" s="441"/>
      <c r="CCW158" s="441"/>
      <c r="CCX158" s="441"/>
      <c r="CCY158" s="441"/>
      <c r="CCZ158" s="441"/>
      <c r="CDA158" s="441"/>
      <c r="CDB158" s="441"/>
      <c r="CDC158" s="441"/>
      <c r="CDD158" s="441"/>
      <c r="CDE158" s="441"/>
      <c r="CDF158" s="441"/>
      <c r="CDG158" s="441"/>
      <c r="CDH158" s="441"/>
      <c r="CDI158" s="441"/>
      <c r="CDJ158" s="441"/>
      <c r="CDK158" s="441"/>
      <c r="CDL158" s="441"/>
      <c r="CDM158" s="441"/>
      <c r="CDN158" s="441"/>
      <c r="CDO158" s="441"/>
      <c r="CDP158" s="441"/>
      <c r="CDQ158" s="441"/>
      <c r="CDR158" s="441"/>
      <c r="CDS158" s="441"/>
      <c r="CDT158" s="441"/>
      <c r="CDU158" s="441"/>
      <c r="CDV158" s="441"/>
      <c r="CDW158" s="441"/>
      <c r="CDX158" s="441"/>
      <c r="CDY158" s="441"/>
      <c r="CDZ158" s="441"/>
      <c r="CEA158" s="441"/>
      <c r="CEB158" s="441"/>
      <c r="CEC158" s="441"/>
      <c r="CED158" s="441"/>
      <c r="CEE158" s="441"/>
      <c r="CEF158" s="441"/>
      <c r="CEG158" s="441"/>
      <c r="CEH158" s="441"/>
      <c r="CEI158" s="441"/>
      <c r="CEJ158" s="441"/>
      <c r="CEK158" s="441"/>
      <c r="CEL158" s="441"/>
      <c r="CEM158" s="441"/>
      <c r="CEN158" s="441"/>
      <c r="CEO158" s="441"/>
      <c r="CEP158" s="441"/>
      <c r="CEQ158" s="441"/>
      <c r="CER158" s="441"/>
      <c r="CES158" s="441"/>
      <c r="CET158" s="441"/>
      <c r="CEU158" s="441"/>
      <c r="CEV158" s="441"/>
      <c r="CEW158" s="441"/>
      <c r="CEX158" s="441"/>
      <c r="CEY158" s="441"/>
      <c r="CEZ158" s="441"/>
      <c r="CFA158" s="441"/>
      <c r="CFB158" s="441"/>
      <c r="CFC158" s="441"/>
      <c r="CFD158" s="441"/>
      <c r="CFE158" s="441"/>
      <c r="CFF158" s="441"/>
      <c r="CFG158" s="441"/>
      <c r="CFH158" s="441"/>
      <c r="CFI158" s="441"/>
      <c r="CFJ158" s="441"/>
      <c r="CFK158" s="441"/>
      <c r="CFL158" s="441"/>
      <c r="CFM158" s="441"/>
      <c r="CFN158" s="441"/>
      <c r="CFO158" s="441"/>
      <c r="CFP158" s="441"/>
      <c r="CFQ158" s="441"/>
      <c r="CFR158" s="441"/>
      <c r="CFS158" s="441"/>
      <c r="CFT158" s="441"/>
      <c r="CFU158" s="441"/>
      <c r="CFV158" s="441"/>
      <c r="CFW158" s="441"/>
      <c r="CFX158" s="441"/>
      <c r="CFY158" s="441"/>
      <c r="CFZ158" s="441"/>
      <c r="CGA158" s="441"/>
      <c r="CGB158" s="441"/>
      <c r="CGC158" s="441"/>
      <c r="CGD158" s="441"/>
      <c r="CGE158" s="441"/>
      <c r="CGF158" s="441"/>
      <c r="CGG158" s="441"/>
      <c r="CGH158" s="441"/>
      <c r="CGI158" s="441"/>
      <c r="CGJ158" s="441"/>
      <c r="CGK158" s="441"/>
      <c r="CGL158" s="441"/>
      <c r="CGM158" s="441"/>
      <c r="CGN158" s="441"/>
      <c r="CGO158" s="441"/>
      <c r="CGP158" s="441"/>
      <c r="CGQ158" s="441"/>
      <c r="CGR158" s="441"/>
      <c r="CGS158" s="441"/>
      <c r="CGT158" s="441"/>
      <c r="CGU158" s="441"/>
      <c r="CGV158" s="441"/>
      <c r="CGW158" s="441"/>
      <c r="CGX158" s="441"/>
      <c r="CGY158" s="441"/>
      <c r="CGZ158" s="441"/>
      <c r="CHA158" s="441"/>
      <c r="CHB158" s="441"/>
      <c r="CHC158" s="441"/>
      <c r="CHD158" s="441"/>
      <c r="CHE158" s="441"/>
      <c r="CHF158" s="441"/>
      <c r="CHG158" s="441"/>
      <c r="CHH158" s="441"/>
      <c r="CHI158" s="441"/>
      <c r="CHJ158" s="441"/>
      <c r="CHK158" s="441"/>
      <c r="CHL158" s="441"/>
      <c r="CHM158" s="441"/>
      <c r="CHN158" s="441"/>
      <c r="CHO158" s="441"/>
      <c r="CHP158" s="441"/>
      <c r="CHQ158" s="441"/>
      <c r="CHR158" s="441"/>
      <c r="CHS158" s="441"/>
      <c r="CHT158" s="441"/>
      <c r="CHU158" s="441"/>
      <c r="CHV158" s="441"/>
      <c r="CHW158" s="441"/>
      <c r="CHX158" s="441"/>
      <c r="CHY158" s="441"/>
      <c r="CHZ158" s="441"/>
      <c r="CIA158" s="441"/>
      <c r="CIB158" s="441"/>
      <c r="CIC158" s="441"/>
      <c r="CID158" s="441"/>
      <c r="CIE158" s="441"/>
      <c r="CIF158" s="441"/>
      <c r="CIG158" s="441"/>
      <c r="CIH158" s="441"/>
      <c r="CII158" s="441"/>
      <c r="CIJ158" s="441"/>
      <c r="CIK158" s="441"/>
      <c r="CIL158" s="441"/>
      <c r="CIM158" s="441"/>
      <c r="CIN158" s="441"/>
      <c r="CIO158" s="441"/>
      <c r="CIP158" s="441"/>
      <c r="CIQ158" s="441"/>
      <c r="CIR158" s="441"/>
      <c r="CIS158" s="441"/>
      <c r="CIT158" s="441"/>
      <c r="CIU158" s="441"/>
      <c r="CIV158" s="441"/>
      <c r="CIW158" s="441"/>
      <c r="CIX158" s="441"/>
      <c r="CIY158" s="441"/>
      <c r="CIZ158" s="441"/>
      <c r="CJA158" s="441"/>
      <c r="CJB158" s="441"/>
      <c r="CJC158" s="441"/>
      <c r="CJD158" s="441"/>
      <c r="CJE158" s="441"/>
      <c r="CJF158" s="441"/>
      <c r="CJG158" s="441"/>
      <c r="CJH158" s="441"/>
      <c r="CJI158" s="441"/>
      <c r="CJJ158" s="441"/>
      <c r="CJK158" s="441"/>
      <c r="CJL158" s="441"/>
      <c r="CJM158" s="441"/>
      <c r="CJN158" s="441"/>
      <c r="CJO158" s="441"/>
      <c r="CJP158" s="441"/>
      <c r="CJQ158" s="441"/>
      <c r="CJR158" s="441"/>
      <c r="CJS158" s="441"/>
      <c r="CJT158" s="441"/>
      <c r="CJU158" s="441"/>
      <c r="CJV158" s="441"/>
      <c r="CJW158" s="441"/>
      <c r="CJX158" s="441"/>
      <c r="CJY158" s="441"/>
      <c r="CJZ158" s="441"/>
      <c r="CKA158" s="441"/>
      <c r="CKB158" s="441"/>
      <c r="CKC158" s="441"/>
      <c r="CKD158" s="441"/>
      <c r="CKE158" s="441"/>
      <c r="CKF158" s="441"/>
      <c r="CKG158" s="441"/>
      <c r="CKH158" s="441"/>
      <c r="CKI158" s="441"/>
      <c r="CKJ158" s="441"/>
      <c r="CKK158" s="441"/>
      <c r="CKL158" s="441"/>
      <c r="CKM158" s="441"/>
      <c r="CKN158" s="441"/>
      <c r="CKO158" s="441"/>
      <c r="CKP158" s="441"/>
      <c r="CKQ158" s="441"/>
      <c r="CKR158" s="441"/>
      <c r="CKS158" s="441"/>
      <c r="CKT158" s="441"/>
      <c r="CKU158" s="441"/>
      <c r="CKV158" s="441"/>
      <c r="CKW158" s="441"/>
      <c r="CKX158" s="441"/>
      <c r="CKY158" s="441"/>
      <c r="CKZ158" s="441"/>
      <c r="CLA158" s="441"/>
      <c r="CLB158" s="441"/>
      <c r="CLC158" s="441"/>
      <c r="CLD158" s="441"/>
      <c r="CLE158" s="441"/>
      <c r="CLF158" s="441"/>
      <c r="CLG158" s="441"/>
      <c r="CLH158" s="441"/>
      <c r="CLI158" s="441"/>
      <c r="CLJ158" s="441"/>
      <c r="CLK158" s="441"/>
      <c r="CLL158" s="441"/>
      <c r="CLM158" s="441"/>
      <c r="CLN158" s="441"/>
      <c r="CLO158" s="441"/>
      <c r="CLP158" s="441"/>
      <c r="CLQ158" s="441"/>
      <c r="CLR158" s="441"/>
      <c r="CLS158" s="441"/>
      <c r="CLT158" s="441"/>
      <c r="CLU158" s="441"/>
      <c r="CLV158" s="441"/>
      <c r="CLW158" s="441"/>
      <c r="CLX158" s="441"/>
      <c r="CLY158" s="441"/>
      <c r="CLZ158" s="441"/>
      <c r="CMA158" s="441"/>
      <c r="CMB158" s="441"/>
      <c r="CMC158" s="441"/>
      <c r="CMD158" s="441"/>
      <c r="CME158" s="441"/>
      <c r="CMF158" s="441"/>
      <c r="CMG158" s="441"/>
      <c r="CMH158" s="441"/>
      <c r="CMI158" s="441"/>
      <c r="CMJ158" s="441"/>
      <c r="CMK158" s="441"/>
      <c r="CML158" s="441"/>
      <c r="CMM158" s="441"/>
      <c r="CMN158" s="441"/>
      <c r="CMO158" s="441"/>
      <c r="CMP158" s="441"/>
      <c r="CMQ158" s="441"/>
      <c r="CMR158" s="441"/>
      <c r="CMS158" s="441"/>
      <c r="CMT158" s="441"/>
      <c r="CMU158" s="441"/>
      <c r="CMV158" s="441"/>
      <c r="CMW158" s="441"/>
      <c r="CMX158" s="441"/>
      <c r="CMY158" s="441"/>
      <c r="CMZ158" s="441"/>
      <c r="CNA158" s="441"/>
      <c r="CNB158" s="441"/>
      <c r="CNC158" s="441"/>
      <c r="CND158" s="441"/>
      <c r="CNE158" s="441"/>
      <c r="CNF158" s="441"/>
      <c r="CNG158" s="441"/>
      <c r="CNH158" s="441"/>
      <c r="CNI158" s="441"/>
      <c r="CNJ158" s="441"/>
      <c r="CNK158" s="441"/>
      <c r="CNL158" s="441"/>
      <c r="CNM158" s="441"/>
      <c r="CNN158" s="441"/>
      <c r="CNO158" s="441"/>
      <c r="CNP158" s="441"/>
      <c r="CNQ158" s="441"/>
      <c r="CNR158" s="441"/>
      <c r="CNS158" s="441"/>
      <c r="CNT158" s="441"/>
      <c r="CNU158" s="441"/>
      <c r="CNV158" s="441"/>
      <c r="CNW158" s="441"/>
      <c r="CNX158" s="441"/>
      <c r="CNY158" s="441"/>
      <c r="CNZ158" s="441"/>
      <c r="COA158" s="441"/>
      <c r="COB158" s="441"/>
      <c r="COC158" s="441"/>
      <c r="COD158" s="441"/>
      <c r="COE158" s="441"/>
      <c r="COF158" s="441"/>
      <c r="COG158" s="441"/>
      <c r="COH158" s="441"/>
      <c r="COI158" s="441"/>
      <c r="COJ158" s="441"/>
      <c r="COK158" s="441"/>
      <c r="COL158" s="441"/>
      <c r="COM158" s="441"/>
      <c r="CON158" s="441"/>
      <c r="COO158" s="441"/>
      <c r="COP158" s="441"/>
      <c r="COQ158" s="441"/>
      <c r="COR158" s="441"/>
      <c r="COS158" s="441"/>
      <c r="COT158" s="441"/>
      <c r="COU158" s="441"/>
      <c r="COV158" s="441"/>
      <c r="COW158" s="441"/>
      <c r="COX158" s="441"/>
      <c r="COY158" s="441"/>
      <c r="COZ158" s="441"/>
      <c r="CPA158" s="441"/>
      <c r="CPB158" s="441"/>
      <c r="CPC158" s="441"/>
      <c r="CPD158" s="441"/>
      <c r="CPE158" s="441"/>
      <c r="CPF158" s="441"/>
      <c r="CPG158" s="441"/>
      <c r="CPH158" s="441"/>
      <c r="CPI158" s="441"/>
      <c r="CPJ158" s="441"/>
      <c r="CPK158" s="441"/>
      <c r="CPL158" s="441"/>
      <c r="CPM158" s="441"/>
      <c r="CPN158" s="441"/>
      <c r="CPO158" s="441"/>
      <c r="CPP158" s="441"/>
      <c r="CPQ158" s="441"/>
      <c r="CPR158" s="441"/>
      <c r="CPS158" s="441"/>
      <c r="CPT158" s="441"/>
      <c r="CPU158" s="441"/>
      <c r="CPV158" s="441"/>
      <c r="CPW158" s="441"/>
      <c r="CPX158" s="441"/>
      <c r="CPY158" s="441"/>
      <c r="CPZ158" s="441"/>
      <c r="CQA158" s="441"/>
      <c r="CQB158" s="441"/>
      <c r="CQC158" s="441"/>
      <c r="CQD158" s="441"/>
      <c r="CQE158" s="441"/>
      <c r="CQF158" s="441"/>
      <c r="CQG158" s="441"/>
      <c r="CQH158" s="441"/>
      <c r="CQI158" s="441"/>
      <c r="CQJ158" s="441"/>
      <c r="CQK158" s="441"/>
      <c r="CQL158" s="441"/>
      <c r="CQM158" s="441"/>
      <c r="CQN158" s="441"/>
      <c r="CQO158" s="441"/>
      <c r="CQP158" s="441"/>
      <c r="CQQ158" s="441"/>
      <c r="CQR158" s="441"/>
      <c r="CQS158" s="441"/>
      <c r="CQT158" s="441"/>
      <c r="CQU158" s="441"/>
      <c r="CQV158" s="441"/>
      <c r="CQW158" s="441"/>
      <c r="CQX158" s="441"/>
      <c r="CQY158" s="441"/>
      <c r="CQZ158" s="441"/>
      <c r="CRA158" s="441"/>
      <c r="CRB158" s="441"/>
      <c r="CRC158" s="441"/>
      <c r="CRD158" s="441"/>
      <c r="CRE158" s="441"/>
      <c r="CRF158" s="441"/>
      <c r="CRG158" s="441"/>
      <c r="CRH158" s="441"/>
      <c r="CRI158" s="441"/>
      <c r="CRJ158" s="441"/>
      <c r="CRK158" s="441"/>
      <c r="CRL158" s="441"/>
      <c r="CRM158" s="441"/>
      <c r="CRN158" s="441"/>
      <c r="CRO158" s="441"/>
      <c r="CRP158" s="441"/>
      <c r="CRQ158" s="441"/>
      <c r="CRR158" s="441"/>
      <c r="CRS158" s="441"/>
      <c r="CRT158" s="441"/>
      <c r="CRU158" s="441"/>
      <c r="CRV158" s="441"/>
      <c r="CRW158" s="441"/>
      <c r="CRX158" s="441"/>
      <c r="CRY158" s="441"/>
      <c r="CRZ158" s="441"/>
      <c r="CSA158" s="441"/>
      <c r="CSB158" s="441"/>
      <c r="CSC158" s="441"/>
      <c r="CSD158" s="441"/>
      <c r="CSE158" s="441"/>
      <c r="CSF158" s="441"/>
      <c r="CSG158" s="441"/>
      <c r="CSH158" s="441"/>
      <c r="CSI158" s="441"/>
      <c r="CSJ158" s="441"/>
      <c r="CSK158" s="441"/>
      <c r="CSL158" s="441"/>
      <c r="CSM158" s="441"/>
      <c r="CSN158" s="441"/>
      <c r="CSO158" s="441"/>
      <c r="CSP158" s="441"/>
      <c r="CSQ158" s="441"/>
      <c r="CSR158" s="441"/>
      <c r="CSS158" s="441"/>
      <c r="CST158" s="441"/>
      <c r="CSU158" s="441"/>
      <c r="CSV158" s="441"/>
      <c r="CSW158" s="441"/>
      <c r="CSX158" s="441"/>
      <c r="CSY158" s="441"/>
      <c r="CSZ158" s="441"/>
      <c r="CTA158" s="441"/>
      <c r="CTB158" s="441"/>
      <c r="CTC158" s="441"/>
      <c r="CTD158" s="441"/>
      <c r="CTE158" s="441"/>
      <c r="CTF158" s="441"/>
      <c r="CTG158" s="441"/>
      <c r="CTH158" s="441"/>
      <c r="CTI158" s="441"/>
      <c r="CTJ158" s="441"/>
      <c r="CTK158" s="441"/>
      <c r="CTL158" s="441"/>
      <c r="CTM158" s="441"/>
      <c r="CTN158" s="441"/>
      <c r="CTO158" s="441"/>
      <c r="CTP158" s="441"/>
      <c r="CTQ158" s="441"/>
      <c r="CTR158" s="441"/>
      <c r="CTS158" s="441"/>
      <c r="CTT158" s="441"/>
      <c r="CTU158" s="441"/>
      <c r="CTV158" s="441"/>
      <c r="CTW158" s="441"/>
      <c r="CTX158" s="441"/>
      <c r="CTY158" s="441"/>
      <c r="CTZ158" s="441"/>
      <c r="CUA158" s="441"/>
      <c r="CUB158" s="441"/>
      <c r="CUC158" s="441"/>
      <c r="CUD158" s="441"/>
      <c r="CUE158" s="441"/>
      <c r="CUF158" s="441"/>
      <c r="CUG158" s="441"/>
      <c r="CUH158" s="441"/>
      <c r="CUI158" s="441"/>
      <c r="CUJ158" s="441"/>
      <c r="CUK158" s="441"/>
      <c r="CUL158" s="441"/>
      <c r="CUM158" s="441"/>
      <c r="CUN158" s="441"/>
      <c r="CUO158" s="441"/>
      <c r="CUP158" s="441"/>
      <c r="CUQ158" s="441"/>
      <c r="CUR158" s="441"/>
      <c r="CUS158" s="441"/>
      <c r="CUT158" s="441"/>
      <c r="CUU158" s="441"/>
      <c r="CUV158" s="441"/>
      <c r="CUW158" s="441"/>
      <c r="CUX158" s="441"/>
      <c r="CUY158" s="441"/>
      <c r="CUZ158" s="441"/>
      <c r="CVA158" s="441"/>
      <c r="CVB158" s="441"/>
      <c r="CVC158" s="441"/>
      <c r="CVD158" s="441"/>
      <c r="CVE158" s="441"/>
      <c r="CVF158" s="441"/>
      <c r="CVG158" s="441"/>
      <c r="CVH158" s="441"/>
      <c r="CVI158" s="441"/>
      <c r="CVJ158" s="441"/>
      <c r="CVK158" s="441"/>
      <c r="CVL158" s="441"/>
      <c r="CVM158" s="441"/>
      <c r="CVN158" s="441"/>
      <c r="CVO158" s="441"/>
      <c r="CVP158" s="441"/>
      <c r="CVQ158" s="441"/>
      <c r="CVR158" s="441"/>
      <c r="CVS158" s="441"/>
      <c r="CVT158" s="441"/>
      <c r="CVU158" s="441"/>
      <c r="CVV158" s="441"/>
      <c r="CVW158" s="441"/>
      <c r="CVX158" s="441"/>
      <c r="CVY158" s="441"/>
      <c r="CVZ158" s="441"/>
      <c r="CWA158" s="441"/>
      <c r="CWB158" s="441"/>
      <c r="CWC158" s="441"/>
      <c r="CWD158" s="441"/>
      <c r="CWE158" s="441"/>
      <c r="CWF158" s="441"/>
      <c r="CWG158" s="441"/>
      <c r="CWH158" s="441"/>
      <c r="CWI158" s="441"/>
      <c r="CWJ158" s="441"/>
      <c r="CWK158" s="441"/>
      <c r="CWL158" s="441"/>
      <c r="CWM158" s="441"/>
      <c r="CWN158" s="441"/>
      <c r="CWO158" s="441"/>
      <c r="CWP158" s="441"/>
      <c r="CWQ158" s="441"/>
      <c r="CWR158" s="441"/>
      <c r="CWS158" s="441"/>
      <c r="CWT158" s="441"/>
      <c r="CWU158" s="441"/>
      <c r="CWV158" s="441"/>
      <c r="CWW158" s="441"/>
      <c r="CWX158" s="441"/>
      <c r="CWY158" s="441"/>
      <c r="CWZ158" s="441"/>
      <c r="CXA158" s="441"/>
      <c r="CXB158" s="441"/>
      <c r="CXC158" s="441"/>
      <c r="CXD158" s="441"/>
      <c r="CXE158" s="441"/>
      <c r="CXF158" s="441"/>
      <c r="CXG158" s="441"/>
      <c r="CXH158" s="441"/>
      <c r="CXI158" s="441"/>
      <c r="CXJ158" s="441"/>
      <c r="CXK158" s="441"/>
      <c r="CXL158" s="441"/>
      <c r="CXM158" s="441"/>
      <c r="CXN158" s="441"/>
      <c r="CXO158" s="441"/>
      <c r="CXP158" s="441"/>
      <c r="CXQ158" s="441"/>
      <c r="CXR158" s="441"/>
      <c r="CXS158" s="441"/>
      <c r="CXT158" s="441"/>
      <c r="CXU158" s="441"/>
      <c r="CXV158" s="441"/>
      <c r="CXW158" s="441"/>
      <c r="CXX158" s="441"/>
      <c r="CXY158" s="441"/>
      <c r="CXZ158" s="441"/>
      <c r="CYA158" s="441"/>
      <c r="CYB158" s="441"/>
      <c r="CYC158" s="441"/>
      <c r="CYD158" s="441"/>
      <c r="CYE158" s="441"/>
      <c r="CYF158" s="441"/>
      <c r="CYG158" s="441"/>
      <c r="CYH158" s="441"/>
      <c r="CYI158" s="441"/>
      <c r="CYJ158" s="441"/>
      <c r="CYK158" s="441"/>
      <c r="CYL158" s="441"/>
      <c r="CYM158" s="441"/>
      <c r="CYN158" s="441"/>
      <c r="CYO158" s="441"/>
      <c r="CYP158" s="441"/>
      <c r="CYQ158" s="441"/>
      <c r="CYR158" s="441"/>
      <c r="CYS158" s="441"/>
      <c r="CYT158" s="441"/>
      <c r="CYU158" s="441"/>
      <c r="CYV158" s="441"/>
      <c r="CYW158" s="441"/>
      <c r="CYX158" s="441"/>
      <c r="CYY158" s="441"/>
      <c r="CYZ158" s="441"/>
      <c r="CZA158" s="441"/>
      <c r="CZB158" s="441"/>
      <c r="CZC158" s="441"/>
      <c r="CZD158" s="441"/>
      <c r="CZE158" s="441"/>
      <c r="CZF158" s="441"/>
      <c r="CZG158" s="441"/>
      <c r="CZH158" s="441"/>
      <c r="CZI158" s="441"/>
      <c r="CZJ158" s="441"/>
      <c r="CZK158" s="441"/>
      <c r="CZL158" s="441"/>
      <c r="CZM158" s="441"/>
      <c r="CZN158" s="441"/>
      <c r="CZO158" s="441"/>
      <c r="CZP158" s="441"/>
      <c r="CZQ158" s="441"/>
      <c r="CZR158" s="441"/>
      <c r="CZS158" s="441"/>
      <c r="CZT158" s="441"/>
      <c r="CZU158" s="441"/>
      <c r="CZV158" s="441"/>
      <c r="CZW158" s="441"/>
      <c r="CZX158" s="441"/>
      <c r="CZY158" s="441"/>
      <c r="CZZ158" s="441"/>
      <c r="DAA158" s="441"/>
      <c r="DAB158" s="441"/>
      <c r="DAC158" s="441"/>
      <c r="DAD158" s="441"/>
      <c r="DAE158" s="441"/>
      <c r="DAF158" s="441"/>
      <c r="DAG158" s="441"/>
      <c r="DAH158" s="441"/>
      <c r="DAI158" s="441"/>
      <c r="DAJ158" s="441"/>
      <c r="DAK158" s="441"/>
      <c r="DAL158" s="441"/>
      <c r="DAM158" s="441"/>
      <c r="DAN158" s="441"/>
      <c r="DAO158" s="441"/>
      <c r="DAP158" s="441"/>
      <c r="DAQ158" s="441"/>
      <c r="DAR158" s="441"/>
      <c r="DAS158" s="441"/>
      <c r="DAT158" s="441"/>
      <c r="DAU158" s="441"/>
      <c r="DAV158" s="441"/>
      <c r="DAW158" s="441"/>
      <c r="DAX158" s="441"/>
      <c r="DAY158" s="441"/>
      <c r="DAZ158" s="441"/>
      <c r="DBA158" s="441"/>
      <c r="DBB158" s="441"/>
      <c r="DBC158" s="441"/>
      <c r="DBD158" s="441"/>
      <c r="DBE158" s="441"/>
      <c r="DBF158" s="441"/>
      <c r="DBG158" s="441"/>
      <c r="DBH158" s="441"/>
      <c r="DBI158" s="441"/>
      <c r="DBJ158" s="441"/>
      <c r="DBK158" s="441"/>
      <c r="DBL158" s="441"/>
      <c r="DBM158" s="441"/>
      <c r="DBN158" s="441"/>
      <c r="DBO158" s="441"/>
      <c r="DBP158" s="441"/>
      <c r="DBQ158" s="441"/>
      <c r="DBR158" s="441"/>
      <c r="DBS158" s="441"/>
      <c r="DBT158" s="441"/>
      <c r="DBU158" s="441"/>
      <c r="DBV158" s="441"/>
      <c r="DBW158" s="441"/>
      <c r="DBX158" s="441"/>
      <c r="DBY158" s="441"/>
      <c r="DBZ158" s="441"/>
      <c r="DCA158" s="441"/>
      <c r="DCB158" s="441"/>
      <c r="DCC158" s="441"/>
      <c r="DCD158" s="441"/>
      <c r="DCE158" s="441"/>
      <c r="DCF158" s="441"/>
      <c r="DCG158" s="441"/>
      <c r="DCH158" s="441"/>
      <c r="DCI158" s="441"/>
      <c r="DCJ158" s="441"/>
      <c r="DCK158" s="441"/>
      <c r="DCL158" s="441"/>
      <c r="DCM158" s="441"/>
      <c r="DCN158" s="441"/>
      <c r="DCO158" s="441"/>
      <c r="DCP158" s="441"/>
      <c r="DCQ158" s="441"/>
      <c r="DCR158" s="441"/>
      <c r="DCS158" s="441"/>
      <c r="DCT158" s="441"/>
      <c r="DCU158" s="441"/>
      <c r="DCV158" s="441"/>
      <c r="DCW158" s="441"/>
      <c r="DCX158" s="441"/>
      <c r="DCY158" s="441"/>
      <c r="DCZ158" s="441"/>
      <c r="DDA158" s="441"/>
      <c r="DDB158" s="441"/>
      <c r="DDC158" s="441"/>
      <c r="DDD158" s="441"/>
      <c r="DDE158" s="441"/>
      <c r="DDF158" s="441"/>
      <c r="DDG158" s="441"/>
      <c r="DDH158" s="441"/>
      <c r="DDI158" s="441"/>
      <c r="DDJ158" s="441"/>
      <c r="DDK158" s="441"/>
      <c r="DDL158" s="441"/>
      <c r="DDM158" s="441"/>
      <c r="DDN158" s="441"/>
      <c r="DDO158" s="441"/>
      <c r="DDP158" s="441"/>
      <c r="DDQ158" s="441"/>
      <c r="DDR158" s="441"/>
      <c r="DDS158" s="441"/>
      <c r="DDT158" s="441"/>
      <c r="DDU158" s="441"/>
      <c r="DDV158" s="441"/>
      <c r="DDW158" s="441"/>
      <c r="DDX158" s="441"/>
      <c r="DDY158" s="441"/>
      <c r="DDZ158" s="441"/>
      <c r="DEA158" s="441"/>
      <c r="DEB158" s="441"/>
      <c r="DEC158" s="441"/>
      <c r="DED158" s="441"/>
      <c r="DEE158" s="441"/>
      <c r="DEF158" s="441"/>
      <c r="DEG158" s="441"/>
      <c r="DEH158" s="441"/>
      <c r="DEI158" s="441"/>
      <c r="DEJ158" s="441"/>
      <c r="DEK158" s="441"/>
      <c r="DEL158" s="441"/>
      <c r="DEM158" s="441"/>
      <c r="DEN158" s="441"/>
      <c r="DEO158" s="441"/>
      <c r="DEP158" s="441"/>
      <c r="DEQ158" s="441"/>
      <c r="DER158" s="441"/>
      <c r="DES158" s="441"/>
      <c r="DET158" s="441"/>
      <c r="DEU158" s="441"/>
      <c r="DEV158" s="441"/>
      <c r="DEW158" s="441"/>
      <c r="DEX158" s="441"/>
      <c r="DEY158" s="441"/>
      <c r="DEZ158" s="441"/>
      <c r="DFA158" s="441"/>
      <c r="DFB158" s="441"/>
      <c r="DFC158" s="441"/>
      <c r="DFD158" s="441"/>
      <c r="DFE158" s="441"/>
      <c r="DFF158" s="441"/>
      <c r="DFG158" s="441"/>
      <c r="DFH158" s="441"/>
      <c r="DFI158" s="441"/>
      <c r="DFJ158" s="441"/>
      <c r="DFK158" s="441"/>
      <c r="DFL158" s="441"/>
      <c r="DFM158" s="441"/>
      <c r="DFN158" s="441"/>
      <c r="DFO158" s="441"/>
      <c r="DFP158" s="441"/>
      <c r="DFQ158" s="441"/>
      <c r="DFR158" s="441"/>
      <c r="DFS158" s="441"/>
      <c r="DFT158" s="441"/>
      <c r="DFU158" s="441"/>
      <c r="DFV158" s="441"/>
      <c r="DFW158" s="441"/>
      <c r="DFX158" s="441"/>
      <c r="DFY158" s="441"/>
      <c r="DFZ158" s="441"/>
      <c r="DGA158" s="441"/>
      <c r="DGB158" s="441"/>
      <c r="DGC158" s="441"/>
      <c r="DGD158" s="441"/>
      <c r="DGE158" s="441"/>
      <c r="DGF158" s="441"/>
      <c r="DGG158" s="441"/>
      <c r="DGH158" s="441"/>
      <c r="DGI158" s="441"/>
      <c r="DGJ158" s="441"/>
      <c r="DGK158" s="441"/>
      <c r="DGL158" s="441"/>
      <c r="DGM158" s="441"/>
      <c r="DGN158" s="441"/>
      <c r="DGO158" s="441"/>
      <c r="DGP158" s="441"/>
      <c r="DGQ158" s="441"/>
      <c r="DGR158" s="441"/>
      <c r="DGS158" s="441"/>
      <c r="DGT158" s="441"/>
      <c r="DGU158" s="441"/>
      <c r="DGV158" s="441"/>
      <c r="DGW158" s="441"/>
      <c r="DGX158" s="441"/>
      <c r="DGY158" s="441"/>
      <c r="DGZ158" s="441"/>
      <c r="DHA158" s="441"/>
      <c r="DHB158" s="441"/>
      <c r="DHC158" s="441"/>
      <c r="DHD158" s="441"/>
      <c r="DHE158" s="441"/>
      <c r="DHF158" s="441"/>
      <c r="DHG158" s="441"/>
      <c r="DHH158" s="441"/>
      <c r="DHI158" s="441"/>
      <c r="DHJ158" s="441"/>
      <c r="DHK158" s="441"/>
      <c r="DHL158" s="441"/>
      <c r="DHM158" s="441"/>
      <c r="DHN158" s="441"/>
      <c r="DHO158" s="441"/>
      <c r="DHP158" s="441"/>
      <c r="DHQ158" s="441"/>
      <c r="DHR158" s="441"/>
      <c r="DHS158" s="441"/>
      <c r="DHT158" s="441"/>
      <c r="DHU158" s="441"/>
      <c r="DHV158" s="441"/>
      <c r="DHW158" s="441"/>
      <c r="DHX158" s="441"/>
      <c r="DHY158" s="441"/>
      <c r="DHZ158" s="441"/>
      <c r="DIA158" s="441"/>
      <c r="DIB158" s="441"/>
      <c r="DIC158" s="441"/>
      <c r="DID158" s="441"/>
      <c r="DIE158" s="441"/>
      <c r="DIF158" s="441"/>
      <c r="DIG158" s="441"/>
      <c r="DIH158" s="441"/>
      <c r="DII158" s="441"/>
      <c r="DIJ158" s="441"/>
      <c r="DIK158" s="441"/>
      <c r="DIL158" s="441"/>
      <c r="DIM158" s="441"/>
      <c r="DIN158" s="441"/>
      <c r="DIO158" s="441"/>
      <c r="DIP158" s="441"/>
      <c r="DIQ158" s="441"/>
      <c r="DIR158" s="441"/>
      <c r="DIS158" s="441"/>
      <c r="DIT158" s="441"/>
      <c r="DIU158" s="441"/>
      <c r="DIV158" s="441"/>
      <c r="DIW158" s="441"/>
      <c r="DIX158" s="441"/>
      <c r="DIY158" s="441"/>
      <c r="DIZ158" s="441"/>
      <c r="DJA158" s="441"/>
      <c r="DJB158" s="441"/>
      <c r="DJC158" s="441"/>
      <c r="DJD158" s="441"/>
      <c r="DJE158" s="441"/>
      <c r="DJF158" s="441"/>
      <c r="DJG158" s="441"/>
      <c r="DJH158" s="441"/>
      <c r="DJI158" s="441"/>
      <c r="DJJ158" s="441"/>
      <c r="DJK158" s="441"/>
      <c r="DJL158" s="441"/>
      <c r="DJM158" s="441"/>
      <c r="DJN158" s="441"/>
      <c r="DJO158" s="441"/>
      <c r="DJP158" s="441"/>
      <c r="DJQ158" s="441"/>
      <c r="DJR158" s="441"/>
      <c r="DJS158" s="441"/>
      <c r="DJT158" s="441"/>
      <c r="DJU158" s="441"/>
      <c r="DJV158" s="441"/>
      <c r="DJW158" s="441"/>
      <c r="DJX158" s="441"/>
      <c r="DJY158" s="441"/>
      <c r="DJZ158" s="441"/>
      <c r="DKA158" s="441"/>
      <c r="DKB158" s="441"/>
      <c r="DKC158" s="441"/>
      <c r="DKD158" s="441"/>
      <c r="DKE158" s="441"/>
      <c r="DKF158" s="441"/>
      <c r="DKG158" s="441"/>
      <c r="DKH158" s="441"/>
      <c r="DKI158" s="441"/>
      <c r="DKJ158" s="441"/>
      <c r="DKK158" s="441"/>
      <c r="DKL158" s="441"/>
      <c r="DKM158" s="441"/>
      <c r="DKN158" s="441"/>
      <c r="DKO158" s="441"/>
      <c r="DKP158" s="441"/>
      <c r="DKQ158" s="441"/>
      <c r="DKR158" s="441"/>
      <c r="DKS158" s="441"/>
      <c r="DKT158" s="441"/>
      <c r="DKU158" s="441"/>
      <c r="DKV158" s="441"/>
      <c r="DKW158" s="441"/>
      <c r="DKX158" s="441"/>
      <c r="DKY158" s="441"/>
      <c r="DKZ158" s="441"/>
      <c r="DLA158" s="441"/>
      <c r="DLB158" s="441"/>
      <c r="DLC158" s="441"/>
      <c r="DLD158" s="441"/>
      <c r="DLE158" s="441"/>
      <c r="DLF158" s="441"/>
      <c r="DLG158" s="441"/>
      <c r="DLH158" s="441"/>
      <c r="DLI158" s="441"/>
      <c r="DLJ158" s="441"/>
      <c r="DLK158" s="441"/>
      <c r="DLL158" s="441"/>
      <c r="DLM158" s="441"/>
      <c r="DLN158" s="441"/>
      <c r="DLO158" s="441"/>
      <c r="DLP158" s="441"/>
      <c r="DLQ158" s="441"/>
      <c r="DLR158" s="441"/>
      <c r="DLS158" s="441"/>
      <c r="DLT158" s="441"/>
      <c r="DLU158" s="441"/>
      <c r="DLV158" s="441"/>
      <c r="DLW158" s="441"/>
      <c r="DLX158" s="441"/>
      <c r="DLY158" s="441"/>
      <c r="DLZ158" s="441"/>
      <c r="DMA158" s="441"/>
      <c r="DMB158" s="441"/>
      <c r="DMC158" s="441"/>
      <c r="DMD158" s="441"/>
      <c r="DME158" s="441"/>
      <c r="DMF158" s="441"/>
      <c r="DMG158" s="441"/>
      <c r="DMH158" s="441"/>
      <c r="DMI158" s="441"/>
      <c r="DMJ158" s="441"/>
      <c r="DMK158" s="441"/>
      <c r="DML158" s="441"/>
      <c r="DMM158" s="441"/>
      <c r="DMN158" s="441"/>
      <c r="DMO158" s="441"/>
      <c r="DMP158" s="441"/>
      <c r="DMQ158" s="441"/>
      <c r="DMR158" s="441"/>
      <c r="DMS158" s="441"/>
      <c r="DMT158" s="441"/>
      <c r="DMU158" s="441"/>
      <c r="DMV158" s="441"/>
      <c r="DMW158" s="441"/>
      <c r="DMX158" s="441"/>
      <c r="DMY158" s="441"/>
      <c r="DMZ158" s="441"/>
      <c r="DNA158" s="441"/>
      <c r="DNB158" s="441"/>
      <c r="DNC158" s="441"/>
      <c r="DND158" s="441"/>
      <c r="DNE158" s="441"/>
      <c r="DNF158" s="441"/>
      <c r="DNG158" s="441"/>
      <c r="DNH158" s="441"/>
      <c r="DNI158" s="441"/>
      <c r="DNJ158" s="441"/>
      <c r="DNK158" s="441"/>
      <c r="DNL158" s="441"/>
      <c r="DNM158" s="441"/>
      <c r="DNN158" s="441"/>
      <c r="DNO158" s="441"/>
      <c r="DNP158" s="441"/>
      <c r="DNQ158" s="441"/>
      <c r="DNR158" s="441"/>
      <c r="DNS158" s="441"/>
      <c r="DNT158" s="441"/>
      <c r="DNU158" s="441"/>
      <c r="DNV158" s="441"/>
      <c r="DNW158" s="441"/>
      <c r="DNX158" s="441"/>
      <c r="DNY158" s="441"/>
      <c r="DNZ158" s="441"/>
      <c r="DOA158" s="441"/>
      <c r="DOB158" s="441"/>
      <c r="DOC158" s="441"/>
      <c r="DOD158" s="441"/>
      <c r="DOE158" s="441"/>
      <c r="DOF158" s="441"/>
      <c r="DOG158" s="441"/>
      <c r="DOH158" s="441"/>
      <c r="DOI158" s="441"/>
      <c r="DOJ158" s="441"/>
      <c r="DOK158" s="441"/>
      <c r="DOL158" s="441"/>
      <c r="DOM158" s="441"/>
      <c r="DON158" s="441"/>
      <c r="DOO158" s="441"/>
      <c r="DOP158" s="441"/>
      <c r="DOQ158" s="441"/>
      <c r="DOR158" s="441"/>
      <c r="DOS158" s="441"/>
      <c r="DOT158" s="441"/>
      <c r="DOU158" s="441"/>
      <c r="DOV158" s="441"/>
      <c r="DOW158" s="441"/>
      <c r="DOX158" s="441"/>
      <c r="DOY158" s="441"/>
      <c r="DOZ158" s="441"/>
      <c r="DPA158" s="441"/>
      <c r="DPB158" s="441"/>
      <c r="DPC158" s="441"/>
      <c r="DPD158" s="441"/>
      <c r="DPE158" s="441"/>
      <c r="DPF158" s="441"/>
      <c r="DPG158" s="441"/>
      <c r="DPH158" s="441"/>
      <c r="DPI158" s="441"/>
      <c r="DPJ158" s="441"/>
      <c r="DPK158" s="441"/>
      <c r="DPL158" s="441"/>
      <c r="DPM158" s="441"/>
      <c r="DPN158" s="441"/>
      <c r="DPO158" s="441"/>
      <c r="DPP158" s="441"/>
      <c r="DPQ158" s="441"/>
      <c r="DPR158" s="441"/>
      <c r="DPS158" s="441"/>
      <c r="DPT158" s="441"/>
      <c r="DPU158" s="441"/>
      <c r="DPV158" s="441"/>
      <c r="DPW158" s="441"/>
      <c r="DPX158" s="441"/>
      <c r="DPY158" s="441"/>
      <c r="DPZ158" s="441"/>
      <c r="DQA158" s="441"/>
      <c r="DQB158" s="441"/>
      <c r="DQC158" s="441"/>
      <c r="DQD158" s="441"/>
      <c r="DQE158" s="441"/>
      <c r="DQF158" s="441"/>
      <c r="DQG158" s="441"/>
      <c r="DQH158" s="441"/>
      <c r="DQI158" s="441"/>
      <c r="DQJ158" s="441"/>
      <c r="DQK158" s="441"/>
      <c r="DQL158" s="441"/>
      <c r="DQM158" s="441"/>
      <c r="DQN158" s="441"/>
      <c r="DQO158" s="441"/>
      <c r="DQP158" s="441"/>
      <c r="DQQ158" s="441"/>
      <c r="DQR158" s="441"/>
      <c r="DQS158" s="441"/>
      <c r="DQT158" s="441"/>
      <c r="DQU158" s="441"/>
      <c r="DQV158" s="441"/>
      <c r="DQW158" s="441"/>
      <c r="DQX158" s="441"/>
      <c r="DQY158" s="441"/>
      <c r="DQZ158" s="441"/>
      <c r="DRA158" s="441"/>
      <c r="DRB158" s="441"/>
      <c r="DRC158" s="441"/>
      <c r="DRD158" s="441"/>
      <c r="DRE158" s="441"/>
      <c r="DRF158" s="441"/>
      <c r="DRG158" s="441"/>
      <c r="DRH158" s="441"/>
      <c r="DRI158" s="441"/>
      <c r="DRJ158" s="441"/>
      <c r="DRK158" s="441"/>
      <c r="DRL158" s="441"/>
      <c r="DRM158" s="441"/>
      <c r="DRN158" s="441"/>
      <c r="DRO158" s="441"/>
      <c r="DRP158" s="441"/>
      <c r="DRQ158" s="441"/>
      <c r="DRR158" s="441"/>
      <c r="DRS158" s="441"/>
      <c r="DRT158" s="441"/>
      <c r="DRU158" s="441"/>
      <c r="DRV158" s="441"/>
      <c r="DRW158" s="441"/>
      <c r="DRX158" s="441"/>
      <c r="DRY158" s="441"/>
      <c r="DRZ158" s="441"/>
      <c r="DSA158" s="441"/>
      <c r="DSB158" s="441"/>
      <c r="DSC158" s="441"/>
      <c r="DSD158" s="441"/>
      <c r="DSE158" s="441"/>
      <c r="DSF158" s="441"/>
      <c r="DSG158" s="441"/>
      <c r="DSH158" s="441"/>
      <c r="DSI158" s="441"/>
      <c r="DSJ158" s="441"/>
      <c r="DSK158" s="441"/>
      <c r="DSL158" s="441"/>
      <c r="DSM158" s="441"/>
      <c r="DSN158" s="441"/>
      <c r="DSO158" s="441"/>
      <c r="DSP158" s="441"/>
      <c r="DSQ158" s="441"/>
      <c r="DSR158" s="441"/>
      <c r="DSS158" s="441"/>
      <c r="DST158" s="441"/>
      <c r="DSU158" s="441"/>
      <c r="DSV158" s="441"/>
      <c r="DSW158" s="441"/>
      <c r="DSX158" s="441"/>
      <c r="DSY158" s="441"/>
      <c r="DSZ158" s="441"/>
      <c r="DTA158" s="441"/>
      <c r="DTB158" s="441"/>
      <c r="DTC158" s="441"/>
      <c r="DTD158" s="441"/>
      <c r="DTE158" s="441"/>
      <c r="DTF158" s="441"/>
      <c r="DTG158" s="441"/>
      <c r="DTH158" s="441"/>
      <c r="DTI158" s="441"/>
      <c r="DTJ158" s="441"/>
      <c r="DTK158" s="441"/>
      <c r="DTL158" s="441"/>
      <c r="DTM158" s="441"/>
      <c r="DTN158" s="441"/>
      <c r="DTO158" s="441"/>
      <c r="DTP158" s="441"/>
      <c r="DTQ158" s="441"/>
      <c r="DTR158" s="441"/>
      <c r="DTS158" s="441"/>
      <c r="DTT158" s="441"/>
      <c r="DTU158" s="441"/>
      <c r="DTV158" s="441"/>
      <c r="DTW158" s="441"/>
      <c r="DTX158" s="441"/>
      <c r="DTY158" s="441"/>
      <c r="DTZ158" s="441"/>
      <c r="DUA158" s="441"/>
      <c r="DUB158" s="441"/>
      <c r="DUC158" s="441"/>
      <c r="DUD158" s="441"/>
      <c r="DUE158" s="441"/>
      <c r="DUF158" s="441"/>
      <c r="DUG158" s="441"/>
      <c r="DUH158" s="441"/>
      <c r="DUI158" s="441"/>
      <c r="DUJ158" s="441"/>
      <c r="DUK158" s="441"/>
      <c r="DUL158" s="441"/>
      <c r="DUM158" s="441"/>
      <c r="DUN158" s="441"/>
      <c r="DUO158" s="441"/>
      <c r="DUP158" s="441"/>
      <c r="DUQ158" s="441"/>
      <c r="DUR158" s="441"/>
      <c r="DUS158" s="441"/>
      <c r="DUT158" s="441"/>
      <c r="DUU158" s="441"/>
      <c r="DUV158" s="441"/>
      <c r="DUW158" s="441"/>
      <c r="DUX158" s="441"/>
      <c r="DUY158" s="441"/>
      <c r="DUZ158" s="441"/>
      <c r="DVA158" s="441"/>
      <c r="DVB158" s="441"/>
      <c r="DVC158" s="441"/>
      <c r="DVD158" s="441"/>
      <c r="DVE158" s="441"/>
      <c r="DVF158" s="441"/>
      <c r="DVG158" s="441"/>
      <c r="DVH158" s="441"/>
      <c r="DVI158" s="441"/>
      <c r="DVJ158" s="441"/>
      <c r="DVK158" s="441"/>
      <c r="DVL158" s="441"/>
      <c r="DVM158" s="441"/>
      <c r="DVN158" s="441"/>
      <c r="DVO158" s="441"/>
      <c r="DVP158" s="441"/>
      <c r="DVQ158" s="441"/>
      <c r="DVR158" s="441"/>
      <c r="DVS158" s="441"/>
      <c r="DVT158" s="441"/>
      <c r="DVU158" s="441"/>
      <c r="DVV158" s="441"/>
      <c r="DVW158" s="441"/>
      <c r="DVX158" s="441"/>
      <c r="DVY158" s="441"/>
      <c r="DVZ158" s="441"/>
      <c r="DWA158" s="441"/>
      <c r="DWB158" s="441"/>
      <c r="DWC158" s="441"/>
      <c r="DWD158" s="441"/>
      <c r="DWE158" s="441"/>
      <c r="DWF158" s="441"/>
      <c r="DWG158" s="441"/>
      <c r="DWH158" s="441"/>
      <c r="DWI158" s="441"/>
      <c r="DWJ158" s="441"/>
      <c r="DWK158" s="441"/>
      <c r="DWL158" s="441"/>
      <c r="DWM158" s="441"/>
      <c r="DWN158" s="441"/>
      <c r="DWO158" s="441"/>
      <c r="DWP158" s="441"/>
      <c r="DWQ158" s="441"/>
      <c r="DWR158" s="441"/>
      <c r="DWS158" s="441"/>
      <c r="DWT158" s="441"/>
      <c r="DWU158" s="441"/>
      <c r="DWV158" s="441"/>
      <c r="DWW158" s="441"/>
      <c r="DWX158" s="441"/>
      <c r="DWY158" s="441"/>
      <c r="DWZ158" s="441"/>
      <c r="DXA158" s="441"/>
      <c r="DXB158" s="441"/>
      <c r="DXC158" s="441"/>
      <c r="DXD158" s="441"/>
      <c r="DXE158" s="441"/>
      <c r="DXF158" s="441"/>
      <c r="DXG158" s="441"/>
      <c r="DXH158" s="441"/>
      <c r="DXI158" s="441"/>
      <c r="DXJ158" s="441"/>
      <c r="DXK158" s="441"/>
      <c r="DXL158" s="441"/>
      <c r="DXM158" s="441"/>
      <c r="DXN158" s="441"/>
      <c r="DXO158" s="441"/>
      <c r="DXP158" s="441"/>
      <c r="DXQ158" s="441"/>
      <c r="DXR158" s="441"/>
      <c r="DXS158" s="441"/>
      <c r="DXT158" s="441"/>
      <c r="DXU158" s="441"/>
      <c r="DXV158" s="441"/>
      <c r="DXW158" s="441"/>
      <c r="DXX158" s="441"/>
      <c r="DXY158" s="441"/>
      <c r="DXZ158" s="441"/>
      <c r="DYA158" s="441"/>
      <c r="DYB158" s="441"/>
      <c r="DYC158" s="441"/>
      <c r="DYD158" s="441"/>
      <c r="DYE158" s="441"/>
      <c r="DYF158" s="441"/>
      <c r="DYG158" s="441"/>
      <c r="DYH158" s="441"/>
      <c r="DYI158" s="441"/>
      <c r="DYJ158" s="441"/>
      <c r="DYK158" s="441"/>
      <c r="DYL158" s="441"/>
      <c r="DYM158" s="441"/>
      <c r="DYN158" s="441"/>
      <c r="DYO158" s="441"/>
      <c r="DYP158" s="441"/>
      <c r="DYQ158" s="441"/>
      <c r="DYR158" s="441"/>
      <c r="DYS158" s="441"/>
      <c r="DYT158" s="441"/>
      <c r="DYU158" s="441"/>
      <c r="DYV158" s="441"/>
      <c r="DYW158" s="441"/>
      <c r="DYX158" s="441"/>
      <c r="DYY158" s="441"/>
      <c r="DYZ158" s="441"/>
      <c r="DZA158" s="441"/>
      <c r="DZB158" s="441"/>
      <c r="DZC158" s="441"/>
      <c r="DZD158" s="441"/>
      <c r="DZE158" s="441"/>
      <c r="DZF158" s="441"/>
      <c r="DZG158" s="441"/>
      <c r="DZH158" s="441"/>
      <c r="DZI158" s="441"/>
      <c r="DZJ158" s="441"/>
      <c r="DZK158" s="441"/>
      <c r="DZL158" s="441"/>
      <c r="DZM158" s="441"/>
      <c r="DZN158" s="441"/>
      <c r="DZO158" s="441"/>
      <c r="DZP158" s="441"/>
      <c r="DZQ158" s="441"/>
      <c r="DZR158" s="441"/>
      <c r="DZS158" s="441"/>
      <c r="DZT158" s="441"/>
      <c r="DZU158" s="441"/>
      <c r="DZV158" s="441"/>
      <c r="DZW158" s="441"/>
      <c r="DZX158" s="441"/>
      <c r="DZY158" s="441"/>
      <c r="DZZ158" s="441"/>
      <c r="EAA158" s="441"/>
      <c r="EAB158" s="441"/>
      <c r="EAC158" s="441"/>
      <c r="EAD158" s="441"/>
      <c r="EAE158" s="441"/>
      <c r="EAF158" s="441"/>
      <c r="EAG158" s="441"/>
      <c r="EAH158" s="441"/>
      <c r="EAI158" s="441"/>
      <c r="EAJ158" s="441"/>
      <c r="EAK158" s="441"/>
      <c r="EAL158" s="441"/>
      <c r="EAM158" s="441"/>
      <c r="EAN158" s="441"/>
      <c r="EAO158" s="441"/>
      <c r="EAP158" s="441"/>
      <c r="EAQ158" s="441"/>
      <c r="EAR158" s="441"/>
      <c r="EAS158" s="441"/>
      <c r="EAT158" s="441"/>
      <c r="EAU158" s="441"/>
      <c r="EAV158" s="441"/>
      <c r="EAW158" s="441"/>
      <c r="EAX158" s="441"/>
      <c r="EAY158" s="441"/>
      <c r="EAZ158" s="441"/>
      <c r="EBA158" s="441"/>
      <c r="EBB158" s="441"/>
      <c r="EBC158" s="441"/>
      <c r="EBD158" s="441"/>
      <c r="EBE158" s="441"/>
      <c r="EBF158" s="441"/>
      <c r="EBG158" s="441"/>
      <c r="EBH158" s="441"/>
      <c r="EBI158" s="441"/>
      <c r="EBJ158" s="441"/>
      <c r="EBK158" s="441"/>
      <c r="EBL158" s="441"/>
      <c r="EBM158" s="441"/>
      <c r="EBN158" s="441"/>
      <c r="EBO158" s="441"/>
      <c r="EBP158" s="441"/>
      <c r="EBQ158" s="441"/>
      <c r="EBR158" s="441"/>
      <c r="EBS158" s="441"/>
      <c r="EBT158" s="441"/>
      <c r="EBU158" s="441"/>
      <c r="EBV158" s="441"/>
      <c r="EBW158" s="441"/>
      <c r="EBX158" s="441"/>
      <c r="EBY158" s="441"/>
      <c r="EBZ158" s="441"/>
      <c r="ECA158" s="441"/>
      <c r="ECB158" s="441"/>
      <c r="ECC158" s="441"/>
      <c r="ECD158" s="441"/>
      <c r="ECE158" s="441"/>
      <c r="ECF158" s="441"/>
      <c r="ECG158" s="441"/>
      <c r="ECH158" s="441"/>
      <c r="ECI158" s="441"/>
      <c r="ECJ158" s="441"/>
      <c r="ECK158" s="441"/>
      <c r="ECL158" s="441"/>
      <c r="ECM158" s="441"/>
      <c r="ECN158" s="441"/>
      <c r="ECO158" s="441"/>
      <c r="ECP158" s="441"/>
      <c r="ECQ158" s="441"/>
      <c r="ECR158" s="441"/>
      <c r="ECS158" s="441"/>
      <c r="ECT158" s="441"/>
      <c r="ECU158" s="441"/>
      <c r="ECV158" s="441"/>
      <c r="ECW158" s="441"/>
      <c r="ECX158" s="441"/>
      <c r="ECY158" s="441"/>
      <c r="ECZ158" s="441"/>
      <c r="EDA158" s="441"/>
      <c r="EDB158" s="441"/>
      <c r="EDC158" s="441"/>
      <c r="EDD158" s="441"/>
      <c r="EDE158" s="441"/>
      <c r="EDF158" s="441"/>
      <c r="EDG158" s="441"/>
      <c r="EDH158" s="441"/>
      <c r="EDI158" s="441"/>
      <c r="EDJ158" s="441"/>
      <c r="EDK158" s="441"/>
      <c r="EDL158" s="441"/>
      <c r="EDM158" s="441"/>
      <c r="EDN158" s="441"/>
      <c r="EDO158" s="441"/>
      <c r="EDP158" s="441"/>
      <c r="EDQ158" s="441"/>
      <c r="EDR158" s="441"/>
      <c r="EDS158" s="441"/>
      <c r="EDT158" s="441"/>
      <c r="EDU158" s="441"/>
      <c r="EDV158" s="441"/>
      <c r="EDW158" s="441"/>
      <c r="EDX158" s="441"/>
      <c r="EDY158" s="441"/>
      <c r="EDZ158" s="441"/>
      <c r="EEA158" s="441"/>
      <c r="EEB158" s="441"/>
      <c r="EEC158" s="441"/>
      <c r="EED158" s="441"/>
      <c r="EEE158" s="441"/>
      <c r="EEF158" s="441"/>
      <c r="EEG158" s="441"/>
      <c r="EEH158" s="441"/>
      <c r="EEI158" s="441"/>
      <c r="EEJ158" s="441"/>
      <c r="EEK158" s="441"/>
      <c r="EEL158" s="441"/>
      <c r="EEM158" s="441"/>
      <c r="EEN158" s="441"/>
      <c r="EEO158" s="441"/>
      <c r="EEP158" s="441"/>
      <c r="EEQ158" s="441"/>
      <c r="EER158" s="441"/>
      <c r="EES158" s="441"/>
      <c r="EET158" s="441"/>
      <c r="EEU158" s="441"/>
      <c r="EEV158" s="441"/>
      <c r="EEW158" s="441"/>
      <c r="EEX158" s="441"/>
      <c r="EEY158" s="441"/>
      <c r="EEZ158" s="441"/>
      <c r="EFA158" s="441"/>
      <c r="EFB158" s="441"/>
      <c r="EFC158" s="441"/>
      <c r="EFD158" s="441"/>
      <c r="EFE158" s="441"/>
      <c r="EFF158" s="441"/>
      <c r="EFG158" s="441"/>
      <c r="EFH158" s="441"/>
      <c r="EFI158" s="441"/>
      <c r="EFJ158" s="441"/>
      <c r="EFK158" s="441"/>
      <c r="EFL158" s="441"/>
      <c r="EFM158" s="441"/>
      <c r="EFN158" s="441"/>
      <c r="EFO158" s="441"/>
      <c r="EFP158" s="441"/>
      <c r="EFQ158" s="441"/>
      <c r="EFR158" s="441"/>
      <c r="EFS158" s="441"/>
      <c r="EFT158" s="441"/>
      <c r="EFU158" s="441"/>
      <c r="EFV158" s="441"/>
      <c r="EFW158" s="441"/>
      <c r="EFX158" s="441"/>
      <c r="EFY158" s="441"/>
      <c r="EFZ158" s="441"/>
      <c r="EGA158" s="441"/>
      <c r="EGB158" s="441"/>
      <c r="EGC158" s="441"/>
      <c r="EGD158" s="441"/>
      <c r="EGE158" s="441"/>
      <c r="EGF158" s="441"/>
      <c r="EGG158" s="441"/>
      <c r="EGH158" s="441"/>
      <c r="EGI158" s="441"/>
      <c r="EGJ158" s="441"/>
      <c r="EGK158" s="441"/>
      <c r="EGL158" s="441"/>
      <c r="EGM158" s="441"/>
      <c r="EGN158" s="441"/>
      <c r="EGO158" s="441"/>
      <c r="EGP158" s="441"/>
      <c r="EGQ158" s="441"/>
      <c r="EGR158" s="441"/>
      <c r="EGS158" s="441"/>
      <c r="EGT158" s="441"/>
      <c r="EGU158" s="441"/>
      <c r="EGV158" s="441"/>
      <c r="EGW158" s="441"/>
      <c r="EGX158" s="441"/>
      <c r="EGY158" s="441"/>
      <c r="EGZ158" s="441"/>
      <c r="EHA158" s="441"/>
      <c r="EHB158" s="441"/>
      <c r="EHC158" s="441"/>
      <c r="EHD158" s="441"/>
      <c r="EHE158" s="441"/>
      <c r="EHF158" s="441"/>
      <c r="EHG158" s="441"/>
      <c r="EHH158" s="441"/>
      <c r="EHI158" s="441"/>
      <c r="EHJ158" s="441"/>
      <c r="EHK158" s="441"/>
      <c r="EHL158" s="441"/>
      <c r="EHM158" s="441"/>
      <c r="EHN158" s="441"/>
      <c r="EHO158" s="441"/>
      <c r="EHP158" s="441"/>
      <c r="EHQ158" s="441"/>
      <c r="EHR158" s="441"/>
      <c r="EHS158" s="441"/>
      <c r="EHT158" s="441"/>
      <c r="EHU158" s="441"/>
      <c r="EHV158" s="441"/>
      <c r="EHW158" s="441"/>
      <c r="EHX158" s="441"/>
      <c r="EHY158" s="441"/>
      <c r="EHZ158" s="441"/>
      <c r="EIA158" s="441"/>
      <c r="EIB158" s="441"/>
      <c r="EIC158" s="441"/>
      <c r="EID158" s="441"/>
      <c r="EIE158" s="441"/>
      <c r="EIF158" s="441"/>
      <c r="EIG158" s="441"/>
      <c r="EIH158" s="441"/>
      <c r="EII158" s="441"/>
      <c r="EIJ158" s="441"/>
      <c r="EIK158" s="441"/>
      <c r="EIL158" s="441"/>
      <c r="EIM158" s="441"/>
      <c r="EIN158" s="441"/>
      <c r="EIO158" s="441"/>
      <c r="EIP158" s="441"/>
      <c r="EIQ158" s="441"/>
      <c r="EIR158" s="441"/>
      <c r="EIS158" s="441"/>
      <c r="EIT158" s="441"/>
      <c r="EIU158" s="441"/>
      <c r="EIV158" s="441"/>
      <c r="EIW158" s="441"/>
      <c r="EIX158" s="441"/>
      <c r="EIY158" s="441"/>
      <c r="EIZ158" s="441"/>
      <c r="EJA158" s="441"/>
      <c r="EJB158" s="441"/>
      <c r="EJC158" s="441"/>
      <c r="EJD158" s="441"/>
      <c r="EJE158" s="441"/>
      <c r="EJF158" s="441"/>
      <c r="EJG158" s="441"/>
      <c r="EJH158" s="441"/>
      <c r="EJI158" s="441"/>
      <c r="EJJ158" s="441"/>
      <c r="EJK158" s="441"/>
      <c r="EJL158" s="441"/>
      <c r="EJM158" s="441"/>
      <c r="EJN158" s="441"/>
      <c r="EJO158" s="441"/>
      <c r="EJP158" s="441"/>
      <c r="EJQ158" s="441"/>
      <c r="EJR158" s="441"/>
      <c r="EJS158" s="441"/>
      <c r="EJT158" s="441"/>
      <c r="EJU158" s="441"/>
      <c r="EJV158" s="441"/>
      <c r="EJW158" s="441"/>
      <c r="EJX158" s="441"/>
      <c r="EJY158" s="441"/>
      <c r="EJZ158" s="441"/>
      <c r="EKA158" s="441"/>
      <c r="EKB158" s="441"/>
      <c r="EKC158" s="441"/>
      <c r="EKD158" s="441"/>
      <c r="EKE158" s="441"/>
      <c r="EKF158" s="441"/>
      <c r="EKG158" s="441"/>
      <c r="EKH158" s="441"/>
      <c r="EKI158" s="441"/>
      <c r="EKJ158" s="441"/>
      <c r="EKK158" s="441"/>
      <c r="EKL158" s="441"/>
      <c r="EKM158" s="441"/>
      <c r="EKN158" s="441"/>
      <c r="EKO158" s="441"/>
      <c r="EKP158" s="441"/>
      <c r="EKQ158" s="441"/>
      <c r="EKR158" s="441"/>
      <c r="EKS158" s="441"/>
      <c r="EKT158" s="441"/>
      <c r="EKU158" s="441"/>
      <c r="EKV158" s="441"/>
      <c r="EKW158" s="441"/>
      <c r="EKX158" s="441"/>
      <c r="EKY158" s="441"/>
      <c r="EKZ158" s="441"/>
      <c r="ELA158" s="441"/>
      <c r="ELB158" s="441"/>
      <c r="ELC158" s="441"/>
      <c r="ELD158" s="441"/>
      <c r="ELE158" s="441"/>
      <c r="ELF158" s="441"/>
      <c r="ELG158" s="441"/>
      <c r="ELH158" s="441"/>
      <c r="ELI158" s="441"/>
      <c r="ELJ158" s="441"/>
      <c r="ELK158" s="441"/>
      <c r="ELL158" s="441"/>
      <c r="ELM158" s="441"/>
      <c r="ELN158" s="441"/>
      <c r="ELO158" s="441"/>
      <c r="ELP158" s="441"/>
      <c r="ELQ158" s="441"/>
      <c r="ELR158" s="441"/>
      <c r="ELS158" s="441"/>
      <c r="ELT158" s="441"/>
      <c r="ELU158" s="441"/>
      <c r="ELV158" s="441"/>
      <c r="ELW158" s="441"/>
      <c r="ELX158" s="441"/>
      <c r="ELY158" s="441"/>
      <c r="ELZ158" s="441"/>
      <c r="EMA158" s="441"/>
      <c r="EMB158" s="441"/>
      <c r="EMC158" s="441"/>
      <c r="EMD158" s="441"/>
      <c r="EME158" s="441"/>
      <c r="EMF158" s="441"/>
      <c r="EMG158" s="441"/>
      <c r="EMH158" s="441"/>
      <c r="EMI158" s="441"/>
      <c r="EMJ158" s="441"/>
      <c r="EMK158" s="441"/>
      <c r="EML158" s="441"/>
      <c r="EMM158" s="441"/>
      <c r="EMN158" s="441"/>
      <c r="EMO158" s="441"/>
      <c r="EMP158" s="441"/>
      <c r="EMQ158" s="441"/>
      <c r="EMR158" s="441"/>
      <c r="EMS158" s="441"/>
      <c r="EMT158" s="441"/>
      <c r="EMU158" s="441"/>
      <c r="EMV158" s="441"/>
      <c r="EMW158" s="441"/>
      <c r="EMX158" s="441"/>
      <c r="EMY158" s="441"/>
      <c r="EMZ158" s="441"/>
      <c r="ENA158" s="441"/>
      <c r="ENB158" s="441"/>
      <c r="ENC158" s="441"/>
      <c r="END158" s="441"/>
      <c r="ENE158" s="441"/>
      <c r="ENF158" s="441"/>
      <c r="ENG158" s="441"/>
      <c r="ENH158" s="441"/>
      <c r="ENI158" s="441"/>
      <c r="ENJ158" s="441"/>
      <c r="ENK158" s="441"/>
      <c r="ENL158" s="441"/>
      <c r="ENM158" s="441"/>
      <c r="ENN158" s="441"/>
      <c r="ENO158" s="441"/>
      <c r="ENP158" s="441"/>
      <c r="ENQ158" s="441"/>
      <c r="ENR158" s="441"/>
      <c r="ENS158" s="441"/>
      <c r="ENT158" s="441"/>
      <c r="ENU158" s="441"/>
      <c r="ENV158" s="441"/>
      <c r="ENW158" s="441"/>
      <c r="ENX158" s="441"/>
      <c r="ENY158" s="441"/>
      <c r="ENZ158" s="441"/>
      <c r="EOA158" s="441"/>
      <c r="EOB158" s="441"/>
      <c r="EOC158" s="441"/>
      <c r="EOD158" s="441"/>
      <c r="EOE158" s="441"/>
      <c r="EOF158" s="441"/>
      <c r="EOG158" s="441"/>
      <c r="EOH158" s="441"/>
      <c r="EOI158" s="441"/>
      <c r="EOJ158" s="441"/>
      <c r="EOK158" s="441"/>
      <c r="EOL158" s="441"/>
      <c r="EOM158" s="441"/>
      <c r="EON158" s="441"/>
      <c r="EOO158" s="441"/>
      <c r="EOP158" s="441"/>
      <c r="EOQ158" s="441"/>
      <c r="EOR158" s="441"/>
      <c r="EOS158" s="441"/>
      <c r="EOT158" s="441"/>
      <c r="EOU158" s="441"/>
      <c r="EOV158" s="441"/>
      <c r="EOW158" s="441"/>
      <c r="EOX158" s="441"/>
      <c r="EOY158" s="441"/>
      <c r="EOZ158" s="441"/>
      <c r="EPA158" s="441"/>
      <c r="EPB158" s="441"/>
      <c r="EPC158" s="441"/>
      <c r="EPD158" s="441"/>
      <c r="EPE158" s="441"/>
      <c r="EPF158" s="441"/>
      <c r="EPG158" s="441"/>
      <c r="EPH158" s="441"/>
      <c r="EPI158" s="441"/>
      <c r="EPJ158" s="441"/>
      <c r="EPK158" s="441"/>
      <c r="EPL158" s="441"/>
      <c r="EPM158" s="441"/>
      <c r="EPN158" s="441"/>
      <c r="EPO158" s="441"/>
      <c r="EPP158" s="441"/>
      <c r="EPQ158" s="441"/>
      <c r="EPR158" s="441"/>
      <c r="EPS158" s="441"/>
      <c r="EPT158" s="441"/>
      <c r="EPU158" s="441"/>
      <c r="EPV158" s="441"/>
      <c r="EPW158" s="441"/>
      <c r="EPX158" s="441"/>
      <c r="EPY158" s="441"/>
      <c r="EPZ158" s="441"/>
      <c r="EQA158" s="441"/>
      <c r="EQB158" s="441"/>
      <c r="EQC158" s="441"/>
      <c r="EQD158" s="441"/>
      <c r="EQE158" s="441"/>
      <c r="EQF158" s="441"/>
      <c r="EQG158" s="441"/>
      <c r="EQH158" s="441"/>
      <c r="EQI158" s="441"/>
      <c r="EQJ158" s="441"/>
      <c r="EQK158" s="441"/>
      <c r="EQL158" s="441"/>
      <c r="EQM158" s="441"/>
      <c r="EQN158" s="441"/>
      <c r="EQO158" s="441"/>
      <c r="EQP158" s="441"/>
      <c r="EQQ158" s="441"/>
      <c r="EQR158" s="441"/>
      <c r="EQS158" s="441"/>
      <c r="EQT158" s="441"/>
      <c r="EQU158" s="441"/>
      <c r="EQV158" s="441"/>
      <c r="EQW158" s="441"/>
      <c r="EQX158" s="441"/>
      <c r="EQY158" s="441"/>
      <c r="EQZ158" s="441"/>
      <c r="ERA158" s="441"/>
      <c r="ERB158" s="441"/>
      <c r="ERC158" s="441"/>
      <c r="ERD158" s="441"/>
      <c r="ERE158" s="441"/>
      <c r="ERF158" s="441"/>
      <c r="ERG158" s="441"/>
      <c r="ERH158" s="441"/>
      <c r="ERI158" s="441"/>
      <c r="ERJ158" s="441"/>
      <c r="ERK158" s="441"/>
      <c r="ERL158" s="441"/>
      <c r="ERM158" s="441"/>
      <c r="ERN158" s="441"/>
      <c r="ERO158" s="441"/>
      <c r="ERP158" s="441"/>
      <c r="ERQ158" s="441"/>
      <c r="ERR158" s="441"/>
      <c r="ERS158" s="441"/>
      <c r="ERT158" s="441"/>
      <c r="ERU158" s="441"/>
      <c r="ERV158" s="441"/>
      <c r="ERW158" s="441"/>
      <c r="ERX158" s="441"/>
      <c r="ERY158" s="441"/>
      <c r="ERZ158" s="441"/>
      <c r="ESA158" s="441"/>
      <c r="ESB158" s="441"/>
      <c r="ESC158" s="441"/>
      <c r="ESD158" s="441"/>
      <c r="ESE158" s="441"/>
      <c r="ESF158" s="441"/>
      <c r="ESG158" s="441"/>
      <c r="ESH158" s="441"/>
      <c r="ESI158" s="441"/>
      <c r="ESJ158" s="441"/>
      <c r="ESK158" s="441"/>
      <c r="ESL158" s="441"/>
      <c r="ESM158" s="441"/>
      <c r="ESN158" s="441"/>
      <c r="ESO158" s="441"/>
      <c r="ESP158" s="441"/>
      <c r="ESQ158" s="441"/>
      <c r="ESR158" s="441"/>
      <c r="ESS158" s="441"/>
      <c r="EST158" s="441"/>
      <c r="ESU158" s="441"/>
      <c r="ESV158" s="441"/>
      <c r="ESW158" s="441"/>
      <c r="ESX158" s="441"/>
      <c r="ESY158" s="441"/>
      <c r="ESZ158" s="441"/>
      <c r="ETA158" s="441"/>
      <c r="ETB158" s="441"/>
      <c r="ETC158" s="441"/>
      <c r="ETD158" s="441"/>
      <c r="ETE158" s="441"/>
      <c r="ETF158" s="441"/>
      <c r="ETG158" s="441"/>
      <c r="ETH158" s="441"/>
      <c r="ETI158" s="441"/>
      <c r="ETJ158" s="441"/>
      <c r="ETK158" s="441"/>
      <c r="ETL158" s="441"/>
      <c r="ETM158" s="441"/>
      <c r="ETN158" s="441"/>
      <c r="ETO158" s="441"/>
      <c r="ETP158" s="441"/>
      <c r="ETQ158" s="441"/>
      <c r="ETR158" s="441"/>
      <c r="ETS158" s="441"/>
      <c r="ETT158" s="441"/>
      <c r="ETU158" s="441"/>
      <c r="ETV158" s="441"/>
      <c r="ETW158" s="441"/>
      <c r="ETX158" s="441"/>
      <c r="ETY158" s="441"/>
      <c r="ETZ158" s="441"/>
      <c r="EUA158" s="441"/>
      <c r="EUB158" s="441"/>
      <c r="EUC158" s="441"/>
      <c r="EUD158" s="441"/>
      <c r="EUE158" s="441"/>
      <c r="EUF158" s="441"/>
      <c r="EUG158" s="441"/>
      <c r="EUH158" s="441"/>
      <c r="EUI158" s="441"/>
      <c r="EUJ158" s="441"/>
      <c r="EUK158" s="441"/>
      <c r="EUL158" s="441"/>
      <c r="EUM158" s="441"/>
      <c r="EUN158" s="441"/>
      <c r="EUO158" s="441"/>
      <c r="EUP158" s="441"/>
      <c r="EUQ158" s="441"/>
      <c r="EUR158" s="441"/>
      <c r="EUS158" s="441"/>
      <c r="EUT158" s="441"/>
      <c r="EUU158" s="441"/>
      <c r="EUV158" s="441"/>
      <c r="EUW158" s="441"/>
      <c r="EUX158" s="441"/>
      <c r="EUY158" s="441"/>
      <c r="EUZ158" s="441"/>
      <c r="EVA158" s="441"/>
      <c r="EVB158" s="441"/>
      <c r="EVC158" s="441"/>
      <c r="EVD158" s="441"/>
      <c r="EVE158" s="441"/>
      <c r="EVF158" s="441"/>
      <c r="EVG158" s="441"/>
      <c r="EVH158" s="441"/>
      <c r="EVI158" s="441"/>
      <c r="EVJ158" s="441"/>
      <c r="EVK158" s="441"/>
      <c r="EVL158" s="441"/>
      <c r="EVM158" s="441"/>
      <c r="EVN158" s="441"/>
      <c r="EVO158" s="441"/>
      <c r="EVP158" s="441"/>
      <c r="EVQ158" s="441"/>
      <c r="EVR158" s="441"/>
      <c r="EVS158" s="441"/>
      <c r="EVT158" s="441"/>
      <c r="EVU158" s="441"/>
      <c r="EVV158" s="441"/>
      <c r="EVW158" s="441"/>
      <c r="EVX158" s="441"/>
      <c r="EVY158" s="441"/>
      <c r="EVZ158" s="441"/>
      <c r="EWA158" s="441"/>
      <c r="EWB158" s="441"/>
      <c r="EWC158" s="441"/>
      <c r="EWD158" s="441"/>
      <c r="EWE158" s="441"/>
      <c r="EWF158" s="441"/>
      <c r="EWG158" s="441"/>
      <c r="EWH158" s="441"/>
      <c r="EWI158" s="441"/>
      <c r="EWJ158" s="441"/>
      <c r="EWK158" s="441"/>
      <c r="EWL158" s="441"/>
      <c r="EWM158" s="441"/>
      <c r="EWN158" s="441"/>
      <c r="EWO158" s="441"/>
      <c r="EWP158" s="441"/>
      <c r="EWQ158" s="441"/>
      <c r="EWR158" s="441"/>
      <c r="EWS158" s="441"/>
      <c r="EWT158" s="441"/>
      <c r="EWU158" s="441"/>
      <c r="EWV158" s="441"/>
      <c r="EWW158" s="441"/>
      <c r="EWX158" s="441"/>
      <c r="EWY158" s="441"/>
      <c r="EWZ158" s="441"/>
      <c r="EXA158" s="441"/>
      <c r="EXB158" s="441"/>
      <c r="EXC158" s="441"/>
      <c r="EXD158" s="441"/>
      <c r="EXE158" s="441"/>
      <c r="EXF158" s="441"/>
      <c r="EXG158" s="441"/>
      <c r="EXH158" s="441"/>
      <c r="EXI158" s="441"/>
      <c r="EXJ158" s="441"/>
      <c r="EXK158" s="441"/>
      <c r="EXL158" s="441"/>
      <c r="EXM158" s="441"/>
      <c r="EXN158" s="441"/>
      <c r="EXO158" s="441"/>
      <c r="EXP158" s="441"/>
      <c r="EXQ158" s="441"/>
      <c r="EXR158" s="441"/>
      <c r="EXS158" s="441"/>
      <c r="EXT158" s="441"/>
      <c r="EXU158" s="441"/>
      <c r="EXV158" s="441"/>
      <c r="EXW158" s="441"/>
      <c r="EXX158" s="441"/>
      <c r="EXY158" s="441"/>
      <c r="EXZ158" s="441"/>
      <c r="EYA158" s="441"/>
      <c r="EYB158" s="441"/>
      <c r="EYC158" s="441"/>
      <c r="EYD158" s="441"/>
      <c r="EYE158" s="441"/>
      <c r="EYF158" s="441"/>
      <c r="EYG158" s="441"/>
      <c r="EYH158" s="441"/>
      <c r="EYI158" s="441"/>
      <c r="EYJ158" s="441"/>
      <c r="EYK158" s="441"/>
      <c r="EYL158" s="441"/>
      <c r="EYM158" s="441"/>
      <c r="EYN158" s="441"/>
      <c r="EYO158" s="441"/>
      <c r="EYP158" s="441"/>
      <c r="EYQ158" s="441"/>
      <c r="EYR158" s="441"/>
      <c r="EYS158" s="441"/>
      <c r="EYT158" s="441"/>
      <c r="EYU158" s="441"/>
      <c r="EYV158" s="441"/>
      <c r="EYW158" s="441"/>
      <c r="EYX158" s="441"/>
      <c r="EYY158" s="441"/>
      <c r="EYZ158" s="441"/>
      <c r="EZA158" s="441"/>
      <c r="EZB158" s="441"/>
      <c r="EZC158" s="441"/>
      <c r="EZD158" s="441"/>
      <c r="EZE158" s="441"/>
      <c r="EZF158" s="441"/>
      <c r="EZG158" s="441"/>
      <c r="EZH158" s="441"/>
      <c r="EZI158" s="441"/>
      <c r="EZJ158" s="441"/>
      <c r="EZK158" s="441"/>
      <c r="EZL158" s="441"/>
      <c r="EZM158" s="441"/>
      <c r="EZN158" s="441"/>
      <c r="EZO158" s="441"/>
      <c r="EZP158" s="441"/>
      <c r="EZQ158" s="441"/>
      <c r="EZR158" s="441"/>
      <c r="EZS158" s="441"/>
      <c r="EZT158" s="441"/>
      <c r="EZU158" s="441"/>
      <c r="EZV158" s="441"/>
      <c r="EZW158" s="441"/>
      <c r="EZX158" s="441"/>
      <c r="EZY158" s="441"/>
      <c r="EZZ158" s="441"/>
      <c r="FAA158" s="441"/>
      <c r="FAB158" s="441"/>
      <c r="FAC158" s="441"/>
      <c r="FAD158" s="441"/>
      <c r="FAE158" s="441"/>
      <c r="FAF158" s="441"/>
      <c r="FAG158" s="441"/>
      <c r="FAH158" s="441"/>
      <c r="FAI158" s="441"/>
      <c r="FAJ158" s="441"/>
      <c r="FAK158" s="441"/>
      <c r="FAL158" s="441"/>
      <c r="FAM158" s="441"/>
      <c r="FAN158" s="441"/>
      <c r="FAO158" s="441"/>
      <c r="FAP158" s="441"/>
      <c r="FAQ158" s="441"/>
      <c r="FAR158" s="441"/>
      <c r="FAS158" s="441"/>
      <c r="FAT158" s="441"/>
      <c r="FAU158" s="441"/>
      <c r="FAV158" s="441"/>
      <c r="FAW158" s="441"/>
      <c r="FAX158" s="441"/>
      <c r="FAY158" s="441"/>
      <c r="FAZ158" s="441"/>
      <c r="FBA158" s="441"/>
      <c r="FBB158" s="441"/>
      <c r="FBC158" s="441"/>
      <c r="FBD158" s="441"/>
      <c r="FBE158" s="441"/>
      <c r="FBF158" s="441"/>
      <c r="FBG158" s="441"/>
      <c r="FBH158" s="441"/>
      <c r="FBI158" s="441"/>
      <c r="FBJ158" s="441"/>
      <c r="FBK158" s="441"/>
      <c r="FBL158" s="441"/>
      <c r="FBM158" s="441"/>
      <c r="FBN158" s="441"/>
      <c r="FBO158" s="441"/>
      <c r="FBP158" s="441"/>
      <c r="FBQ158" s="441"/>
      <c r="FBR158" s="441"/>
      <c r="FBS158" s="441"/>
      <c r="FBT158" s="441"/>
      <c r="FBU158" s="441"/>
      <c r="FBV158" s="441"/>
      <c r="FBW158" s="441"/>
      <c r="FBX158" s="441"/>
      <c r="FBY158" s="441"/>
      <c r="FBZ158" s="441"/>
      <c r="FCA158" s="441"/>
      <c r="FCB158" s="441"/>
      <c r="FCC158" s="441"/>
      <c r="FCD158" s="441"/>
      <c r="FCE158" s="441"/>
      <c r="FCF158" s="441"/>
      <c r="FCG158" s="441"/>
      <c r="FCH158" s="441"/>
      <c r="FCI158" s="441"/>
      <c r="FCJ158" s="441"/>
      <c r="FCK158" s="441"/>
      <c r="FCL158" s="441"/>
      <c r="FCM158" s="441"/>
      <c r="FCN158" s="441"/>
      <c r="FCO158" s="441"/>
      <c r="FCP158" s="441"/>
      <c r="FCQ158" s="441"/>
      <c r="FCR158" s="441"/>
      <c r="FCS158" s="441"/>
      <c r="FCT158" s="441"/>
      <c r="FCU158" s="441"/>
      <c r="FCV158" s="441"/>
      <c r="FCW158" s="441"/>
      <c r="FCX158" s="441"/>
      <c r="FCY158" s="441"/>
      <c r="FCZ158" s="441"/>
      <c r="FDA158" s="441"/>
      <c r="FDB158" s="441"/>
      <c r="FDC158" s="441"/>
      <c r="FDD158" s="441"/>
      <c r="FDE158" s="441"/>
      <c r="FDF158" s="441"/>
      <c r="FDG158" s="441"/>
      <c r="FDH158" s="441"/>
      <c r="FDI158" s="441"/>
      <c r="FDJ158" s="441"/>
      <c r="FDK158" s="441"/>
      <c r="FDL158" s="441"/>
      <c r="FDM158" s="441"/>
      <c r="FDN158" s="441"/>
      <c r="FDO158" s="441"/>
      <c r="FDP158" s="441"/>
      <c r="FDQ158" s="441"/>
      <c r="FDR158" s="441"/>
      <c r="FDS158" s="441"/>
      <c r="FDT158" s="441"/>
      <c r="FDU158" s="441"/>
      <c r="FDV158" s="441"/>
      <c r="FDW158" s="441"/>
      <c r="FDX158" s="441"/>
      <c r="FDY158" s="441"/>
      <c r="FDZ158" s="441"/>
      <c r="FEA158" s="441"/>
      <c r="FEB158" s="441"/>
      <c r="FEC158" s="441"/>
      <c r="FED158" s="441"/>
      <c r="FEE158" s="441"/>
      <c r="FEF158" s="441"/>
      <c r="FEG158" s="441"/>
      <c r="FEH158" s="441"/>
      <c r="FEI158" s="441"/>
      <c r="FEJ158" s="441"/>
      <c r="FEK158" s="441"/>
      <c r="FEL158" s="441"/>
      <c r="FEM158" s="441"/>
      <c r="FEN158" s="441"/>
      <c r="FEO158" s="441"/>
      <c r="FEP158" s="441"/>
      <c r="FEQ158" s="441"/>
      <c r="FER158" s="441"/>
      <c r="FES158" s="441"/>
      <c r="FET158" s="441"/>
      <c r="FEU158" s="441"/>
      <c r="FEV158" s="441"/>
      <c r="FEW158" s="441"/>
      <c r="FEX158" s="441"/>
      <c r="FEY158" s="441"/>
      <c r="FEZ158" s="441"/>
      <c r="FFA158" s="441"/>
      <c r="FFB158" s="441"/>
      <c r="FFC158" s="441"/>
      <c r="FFD158" s="441"/>
      <c r="FFE158" s="441"/>
      <c r="FFF158" s="441"/>
      <c r="FFG158" s="441"/>
      <c r="FFH158" s="441"/>
      <c r="FFI158" s="441"/>
      <c r="FFJ158" s="441"/>
      <c r="FFK158" s="441"/>
      <c r="FFL158" s="441"/>
      <c r="FFM158" s="441"/>
      <c r="FFN158" s="441"/>
      <c r="FFO158" s="441"/>
      <c r="FFP158" s="441"/>
      <c r="FFQ158" s="441"/>
      <c r="FFR158" s="441"/>
      <c r="FFS158" s="441"/>
      <c r="FFT158" s="441"/>
      <c r="FFU158" s="441"/>
      <c r="FFV158" s="441"/>
      <c r="FFW158" s="441"/>
      <c r="FFX158" s="441"/>
      <c r="FFY158" s="441"/>
      <c r="FFZ158" s="441"/>
      <c r="FGA158" s="441"/>
      <c r="FGB158" s="441"/>
      <c r="FGC158" s="441"/>
      <c r="FGD158" s="441"/>
      <c r="FGE158" s="441"/>
      <c r="FGF158" s="441"/>
      <c r="FGG158" s="441"/>
      <c r="FGH158" s="441"/>
      <c r="FGI158" s="441"/>
      <c r="FGJ158" s="441"/>
      <c r="FGK158" s="441"/>
      <c r="FGL158" s="441"/>
      <c r="FGM158" s="441"/>
      <c r="FGN158" s="441"/>
      <c r="FGO158" s="441"/>
      <c r="FGP158" s="441"/>
      <c r="FGQ158" s="441"/>
      <c r="FGR158" s="441"/>
      <c r="FGS158" s="441"/>
      <c r="FGT158" s="441"/>
      <c r="FGU158" s="441"/>
      <c r="FGV158" s="441"/>
      <c r="FGW158" s="441"/>
      <c r="FGX158" s="441"/>
      <c r="FGY158" s="441"/>
      <c r="FGZ158" s="441"/>
      <c r="FHA158" s="441"/>
      <c r="FHB158" s="441"/>
      <c r="FHC158" s="441"/>
      <c r="FHD158" s="441"/>
      <c r="FHE158" s="441"/>
      <c r="FHF158" s="441"/>
      <c r="FHG158" s="441"/>
      <c r="FHH158" s="441"/>
      <c r="FHI158" s="441"/>
      <c r="FHJ158" s="441"/>
      <c r="FHK158" s="441"/>
      <c r="FHL158" s="441"/>
      <c r="FHM158" s="441"/>
      <c r="FHN158" s="441"/>
      <c r="FHO158" s="441"/>
      <c r="FHP158" s="441"/>
      <c r="FHQ158" s="441"/>
      <c r="FHR158" s="441"/>
      <c r="FHS158" s="441"/>
      <c r="FHT158" s="441"/>
      <c r="FHU158" s="441"/>
      <c r="FHV158" s="441"/>
      <c r="FHW158" s="441"/>
      <c r="FHX158" s="441"/>
      <c r="FHY158" s="441"/>
      <c r="FHZ158" s="441"/>
      <c r="FIA158" s="441"/>
      <c r="FIB158" s="441"/>
      <c r="FIC158" s="441"/>
      <c r="FID158" s="441"/>
      <c r="FIE158" s="441"/>
      <c r="FIF158" s="441"/>
      <c r="FIG158" s="441"/>
      <c r="FIH158" s="441"/>
      <c r="FII158" s="441"/>
      <c r="FIJ158" s="441"/>
      <c r="FIK158" s="441"/>
      <c r="FIL158" s="441"/>
      <c r="FIM158" s="441"/>
      <c r="FIN158" s="441"/>
      <c r="FIO158" s="441"/>
      <c r="FIP158" s="441"/>
      <c r="FIQ158" s="441"/>
      <c r="FIR158" s="441"/>
      <c r="FIS158" s="441"/>
      <c r="FIT158" s="441"/>
      <c r="FIU158" s="441"/>
      <c r="FIV158" s="441"/>
      <c r="FIW158" s="441"/>
      <c r="FIX158" s="441"/>
      <c r="FIY158" s="441"/>
      <c r="FIZ158" s="441"/>
      <c r="FJA158" s="441"/>
      <c r="FJB158" s="441"/>
      <c r="FJC158" s="441"/>
      <c r="FJD158" s="441"/>
      <c r="FJE158" s="441"/>
      <c r="FJF158" s="441"/>
      <c r="FJG158" s="441"/>
      <c r="FJH158" s="441"/>
      <c r="FJI158" s="441"/>
      <c r="FJJ158" s="441"/>
      <c r="FJK158" s="441"/>
      <c r="FJL158" s="441"/>
      <c r="FJM158" s="441"/>
      <c r="FJN158" s="441"/>
      <c r="FJO158" s="441"/>
      <c r="FJP158" s="441"/>
      <c r="FJQ158" s="441"/>
      <c r="FJR158" s="441"/>
      <c r="FJS158" s="441"/>
      <c r="FJT158" s="441"/>
      <c r="FJU158" s="441"/>
      <c r="FJV158" s="441"/>
      <c r="FJW158" s="441"/>
      <c r="FJX158" s="441"/>
      <c r="FJY158" s="441"/>
      <c r="FJZ158" s="441"/>
      <c r="FKA158" s="441"/>
      <c r="FKB158" s="441"/>
      <c r="FKC158" s="441"/>
      <c r="FKD158" s="441"/>
      <c r="FKE158" s="441"/>
      <c r="FKF158" s="441"/>
      <c r="FKG158" s="441"/>
      <c r="FKH158" s="441"/>
      <c r="FKI158" s="441"/>
      <c r="FKJ158" s="441"/>
      <c r="FKK158" s="441"/>
      <c r="FKL158" s="441"/>
      <c r="FKM158" s="441"/>
      <c r="FKN158" s="441"/>
      <c r="FKO158" s="441"/>
      <c r="FKP158" s="441"/>
      <c r="FKQ158" s="441"/>
      <c r="FKR158" s="441"/>
      <c r="FKS158" s="441"/>
      <c r="FKT158" s="441"/>
      <c r="FKU158" s="441"/>
      <c r="FKV158" s="441"/>
      <c r="FKW158" s="441"/>
      <c r="FKX158" s="441"/>
      <c r="FKY158" s="441"/>
      <c r="FKZ158" s="441"/>
      <c r="FLA158" s="441"/>
      <c r="FLB158" s="441"/>
      <c r="FLC158" s="441"/>
      <c r="FLD158" s="441"/>
      <c r="FLE158" s="441"/>
      <c r="FLF158" s="441"/>
      <c r="FLG158" s="441"/>
      <c r="FLH158" s="441"/>
      <c r="FLI158" s="441"/>
      <c r="FLJ158" s="441"/>
      <c r="FLK158" s="441"/>
      <c r="FLL158" s="441"/>
      <c r="FLM158" s="441"/>
      <c r="FLN158" s="441"/>
      <c r="FLO158" s="441"/>
      <c r="FLP158" s="441"/>
      <c r="FLQ158" s="441"/>
      <c r="FLR158" s="441"/>
      <c r="FLS158" s="441"/>
      <c r="FLT158" s="441"/>
      <c r="FLU158" s="441"/>
      <c r="FLV158" s="441"/>
      <c r="FLW158" s="441"/>
      <c r="FLX158" s="441"/>
      <c r="FLY158" s="441"/>
      <c r="FLZ158" s="441"/>
      <c r="FMA158" s="441"/>
      <c r="FMB158" s="441"/>
      <c r="FMC158" s="441"/>
      <c r="FMD158" s="441"/>
      <c r="FME158" s="441"/>
      <c r="FMF158" s="441"/>
      <c r="FMG158" s="441"/>
      <c r="FMH158" s="441"/>
      <c r="FMI158" s="441"/>
      <c r="FMJ158" s="441"/>
      <c r="FMK158" s="441"/>
      <c r="FML158" s="441"/>
      <c r="FMM158" s="441"/>
      <c r="FMN158" s="441"/>
      <c r="FMO158" s="441"/>
      <c r="FMP158" s="441"/>
      <c r="FMQ158" s="441"/>
      <c r="FMR158" s="441"/>
      <c r="FMS158" s="441"/>
      <c r="FMT158" s="441"/>
      <c r="FMU158" s="441"/>
      <c r="FMV158" s="441"/>
      <c r="FMW158" s="441"/>
      <c r="FMX158" s="441"/>
      <c r="FMY158" s="441"/>
      <c r="FMZ158" s="441"/>
      <c r="FNA158" s="441"/>
      <c r="FNB158" s="441"/>
      <c r="FNC158" s="441"/>
      <c r="FND158" s="441"/>
      <c r="FNE158" s="441"/>
      <c r="FNF158" s="441"/>
      <c r="FNG158" s="441"/>
      <c r="FNH158" s="441"/>
      <c r="FNI158" s="441"/>
      <c r="FNJ158" s="441"/>
      <c r="FNK158" s="441"/>
      <c r="FNL158" s="441"/>
      <c r="FNM158" s="441"/>
      <c r="FNN158" s="441"/>
      <c r="FNO158" s="441"/>
      <c r="FNP158" s="441"/>
      <c r="FNQ158" s="441"/>
      <c r="FNR158" s="441"/>
      <c r="FNS158" s="441"/>
      <c r="FNT158" s="441"/>
      <c r="FNU158" s="441"/>
      <c r="FNV158" s="441"/>
      <c r="FNW158" s="441"/>
      <c r="FNX158" s="441"/>
      <c r="FNY158" s="441"/>
      <c r="FNZ158" s="441"/>
      <c r="FOA158" s="441"/>
      <c r="FOB158" s="441"/>
      <c r="FOC158" s="441"/>
      <c r="FOD158" s="441"/>
      <c r="FOE158" s="441"/>
      <c r="FOF158" s="441"/>
      <c r="FOG158" s="441"/>
      <c r="FOH158" s="441"/>
      <c r="FOI158" s="441"/>
      <c r="FOJ158" s="441"/>
      <c r="FOK158" s="441"/>
      <c r="FOL158" s="441"/>
      <c r="FOM158" s="441"/>
      <c r="FON158" s="441"/>
      <c r="FOO158" s="441"/>
      <c r="FOP158" s="441"/>
      <c r="FOQ158" s="441"/>
      <c r="FOR158" s="441"/>
      <c r="FOS158" s="441"/>
      <c r="FOT158" s="441"/>
      <c r="FOU158" s="441"/>
      <c r="FOV158" s="441"/>
      <c r="FOW158" s="441"/>
      <c r="FOX158" s="441"/>
      <c r="FOY158" s="441"/>
      <c r="FOZ158" s="441"/>
      <c r="FPA158" s="441"/>
      <c r="FPB158" s="441"/>
      <c r="FPC158" s="441"/>
      <c r="FPD158" s="441"/>
      <c r="FPE158" s="441"/>
      <c r="FPF158" s="441"/>
      <c r="FPG158" s="441"/>
      <c r="FPH158" s="441"/>
      <c r="FPI158" s="441"/>
      <c r="FPJ158" s="441"/>
      <c r="FPK158" s="441"/>
      <c r="FPL158" s="441"/>
      <c r="FPM158" s="441"/>
      <c r="FPN158" s="441"/>
      <c r="FPO158" s="441"/>
      <c r="FPP158" s="441"/>
      <c r="FPQ158" s="441"/>
      <c r="FPR158" s="441"/>
      <c r="FPS158" s="441"/>
      <c r="FPT158" s="441"/>
      <c r="FPU158" s="441"/>
      <c r="FPV158" s="441"/>
      <c r="FPW158" s="441"/>
      <c r="FPX158" s="441"/>
      <c r="FPY158" s="441"/>
      <c r="FPZ158" s="441"/>
      <c r="FQA158" s="441"/>
      <c r="FQB158" s="441"/>
      <c r="FQC158" s="441"/>
      <c r="FQD158" s="441"/>
      <c r="FQE158" s="441"/>
      <c r="FQF158" s="441"/>
      <c r="FQG158" s="441"/>
      <c r="FQH158" s="441"/>
      <c r="FQI158" s="441"/>
      <c r="FQJ158" s="441"/>
      <c r="FQK158" s="441"/>
      <c r="FQL158" s="441"/>
      <c r="FQM158" s="441"/>
      <c r="FQN158" s="441"/>
      <c r="FQO158" s="441"/>
      <c r="FQP158" s="441"/>
      <c r="FQQ158" s="441"/>
      <c r="FQR158" s="441"/>
      <c r="FQS158" s="441"/>
      <c r="FQT158" s="441"/>
      <c r="FQU158" s="441"/>
      <c r="FQV158" s="441"/>
      <c r="FQW158" s="441"/>
      <c r="FQX158" s="441"/>
      <c r="FQY158" s="441"/>
      <c r="FQZ158" s="441"/>
      <c r="FRA158" s="441"/>
      <c r="FRB158" s="441"/>
      <c r="FRC158" s="441"/>
      <c r="FRD158" s="441"/>
      <c r="FRE158" s="441"/>
      <c r="FRF158" s="441"/>
      <c r="FRG158" s="441"/>
      <c r="FRH158" s="441"/>
      <c r="FRI158" s="441"/>
      <c r="FRJ158" s="441"/>
      <c r="FRK158" s="441"/>
      <c r="FRL158" s="441"/>
      <c r="FRM158" s="441"/>
      <c r="FRN158" s="441"/>
      <c r="FRO158" s="441"/>
      <c r="FRP158" s="441"/>
      <c r="FRQ158" s="441"/>
      <c r="FRR158" s="441"/>
      <c r="FRS158" s="441"/>
      <c r="FRT158" s="441"/>
      <c r="FRU158" s="441"/>
      <c r="FRV158" s="441"/>
      <c r="FRW158" s="441"/>
      <c r="FRX158" s="441"/>
      <c r="FRY158" s="441"/>
      <c r="FRZ158" s="441"/>
      <c r="FSA158" s="441"/>
      <c r="FSB158" s="441"/>
      <c r="FSC158" s="441"/>
      <c r="FSD158" s="441"/>
      <c r="FSE158" s="441"/>
      <c r="FSF158" s="441"/>
      <c r="FSG158" s="441"/>
      <c r="FSH158" s="441"/>
      <c r="FSI158" s="441"/>
      <c r="FSJ158" s="441"/>
      <c r="FSK158" s="441"/>
      <c r="FSL158" s="441"/>
      <c r="FSM158" s="441"/>
      <c r="FSN158" s="441"/>
      <c r="FSO158" s="441"/>
      <c r="FSP158" s="441"/>
      <c r="FSQ158" s="441"/>
      <c r="FSR158" s="441"/>
      <c r="FSS158" s="441"/>
      <c r="FST158" s="441"/>
      <c r="FSU158" s="441"/>
      <c r="FSV158" s="441"/>
      <c r="FSW158" s="441"/>
      <c r="FSX158" s="441"/>
      <c r="FSY158" s="441"/>
      <c r="FSZ158" s="441"/>
      <c r="FTA158" s="441"/>
      <c r="FTB158" s="441"/>
      <c r="FTC158" s="441"/>
      <c r="FTD158" s="441"/>
      <c r="FTE158" s="441"/>
      <c r="FTF158" s="441"/>
      <c r="FTG158" s="441"/>
      <c r="FTH158" s="441"/>
      <c r="FTI158" s="441"/>
      <c r="FTJ158" s="441"/>
      <c r="FTK158" s="441"/>
      <c r="FTL158" s="441"/>
      <c r="FTM158" s="441"/>
      <c r="FTN158" s="441"/>
      <c r="FTO158" s="441"/>
      <c r="FTP158" s="441"/>
      <c r="FTQ158" s="441"/>
      <c r="FTR158" s="441"/>
      <c r="FTS158" s="441"/>
      <c r="FTT158" s="441"/>
      <c r="FTU158" s="441"/>
      <c r="FTV158" s="441"/>
      <c r="FTW158" s="441"/>
      <c r="FTX158" s="441"/>
      <c r="FTY158" s="441"/>
      <c r="FTZ158" s="441"/>
      <c r="FUA158" s="441"/>
      <c r="FUB158" s="441"/>
      <c r="FUC158" s="441"/>
      <c r="FUD158" s="441"/>
      <c r="FUE158" s="441"/>
      <c r="FUF158" s="441"/>
      <c r="FUG158" s="441"/>
      <c r="FUH158" s="441"/>
      <c r="FUI158" s="441"/>
      <c r="FUJ158" s="441"/>
      <c r="FUK158" s="441"/>
      <c r="FUL158" s="441"/>
      <c r="FUM158" s="441"/>
      <c r="FUN158" s="441"/>
      <c r="FUO158" s="441"/>
      <c r="FUP158" s="441"/>
      <c r="FUQ158" s="441"/>
      <c r="FUR158" s="441"/>
      <c r="FUS158" s="441"/>
      <c r="FUT158" s="441"/>
      <c r="FUU158" s="441"/>
      <c r="FUV158" s="441"/>
      <c r="FUW158" s="441"/>
      <c r="FUX158" s="441"/>
      <c r="FUY158" s="441"/>
      <c r="FUZ158" s="441"/>
      <c r="FVA158" s="441"/>
      <c r="FVB158" s="441"/>
      <c r="FVC158" s="441"/>
      <c r="FVD158" s="441"/>
      <c r="FVE158" s="441"/>
      <c r="FVF158" s="441"/>
      <c r="FVG158" s="441"/>
      <c r="FVH158" s="441"/>
      <c r="FVI158" s="441"/>
      <c r="FVJ158" s="441"/>
      <c r="FVK158" s="441"/>
      <c r="FVL158" s="441"/>
      <c r="FVM158" s="441"/>
      <c r="FVN158" s="441"/>
      <c r="FVO158" s="441"/>
      <c r="FVP158" s="441"/>
      <c r="FVQ158" s="441"/>
      <c r="FVR158" s="441"/>
      <c r="FVS158" s="441"/>
      <c r="FVT158" s="441"/>
      <c r="FVU158" s="441"/>
      <c r="FVV158" s="441"/>
      <c r="FVW158" s="441"/>
      <c r="FVX158" s="441"/>
      <c r="FVY158" s="441"/>
      <c r="FVZ158" s="441"/>
      <c r="FWA158" s="441"/>
      <c r="FWB158" s="441"/>
      <c r="FWC158" s="441"/>
      <c r="FWD158" s="441"/>
      <c r="FWE158" s="441"/>
      <c r="FWF158" s="441"/>
      <c r="FWG158" s="441"/>
      <c r="FWH158" s="441"/>
      <c r="FWI158" s="441"/>
      <c r="FWJ158" s="441"/>
      <c r="FWK158" s="441"/>
      <c r="FWL158" s="441"/>
      <c r="FWM158" s="441"/>
      <c r="FWN158" s="441"/>
      <c r="FWO158" s="441"/>
      <c r="FWP158" s="441"/>
      <c r="FWQ158" s="441"/>
      <c r="FWR158" s="441"/>
      <c r="FWS158" s="441"/>
      <c r="FWT158" s="441"/>
      <c r="FWU158" s="441"/>
      <c r="FWV158" s="441"/>
      <c r="FWW158" s="441"/>
      <c r="FWX158" s="441"/>
      <c r="FWY158" s="441"/>
      <c r="FWZ158" s="441"/>
      <c r="FXA158" s="441"/>
      <c r="FXB158" s="441"/>
      <c r="FXC158" s="441"/>
      <c r="FXD158" s="441"/>
      <c r="FXE158" s="441"/>
      <c r="FXF158" s="441"/>
      <c r="FXG158" s="441"/>
      <c r="FXH158" s="441"/>
      <c r="FXI158" s="441"/>
      <c r="FXJ158" s="441"/>
      <c r="FXK158" s="441"/>
      <c r="FXL158" s="441"/>
      <c r="FXM158" s="441"/>
      <c r="FXN158" s="441"/>
      <c r="FXO158" s="441"/>
      <c r="FXP158" s="441"/>
      <c r="FXQ158" s="441"/>
      <c r="FXR158" s="441"/>
      <c r="FXS158" s="441"/>
      <c r="FXT158" s="441"/>
      <c r="FXU158" s="441"/>
      <c r="FXV158" s="441"/>
      <c r="FXW158" s="441"/>
      <c r="FXX158" s="441"/>
      <c r="FXY158" s="441"/>
      <c r="FXZ158" s="441"/>
      <c r="FYA158" s="441"/>
      <c r="FYB158" s="441"/>
      <c r="FYC158" s="441"/>
      <c r="FYD158" s="441"/>
      <c r="FYE158" s="441"/>
      <c r="FYF158" s="441"/>
      <c r="FYG158" s="441"/>
      <c r="FYH158" s="441"/>
      <c r="FYI158" s="441"/>
      <c r="FYJ158" s="441"/>
      <c r="FYK158" s="441"/>
      <c r="FYL158" s="441"/>
      <c r="FYM158" s="441"/>
      <c r="FYN158" s="441"/>
      <c r="FYO158" s="441"/>
      <c r="FYP158" s="441"/>
      <c r="FYQ158" s="441"/>
      <c r="FYR158" s="441"/>
      <c r="FYS158" s="441"/>
      <c r="FYT158" s="441"/>
      <c r="FYU158" s="441"/>
      <c r="FYV158" s="441"/>
      <c r="FYW158" s="441"/>
      <c r="FYX158" s="441"/>
      <c r="FYY158" s="441"/>
      <c r="FYZ158" s="441"/>
      <c r="FZA158" s="441"/>
      <c r="FZB158" s="441"/>
      <c r="FZC158" s="441"/>
      <c r="FZD158" s="441"/>
      <c r="FZE158" s="441"/>
      <c r="FZF158" s="441"/>
      <c r="FZG158" s="441"/>
      <c r="FZH158" s="441"/>
      <c r="FZI158" s="441"/>
      <c r="FZJ158" s="441"/>
      <c r="FZK158" s="441"/>
      <c r="FZL158" s="441"/>
      <c r="FZM158" s="441"/>
      <c r="FZN158" s="441"/>
      <c r="FZO158" s="441"/>
      <c r="FZP158" s="441"/>
      <c r="FZQ158" s="441"/>
      <c r="FZR158" s="441"/>
      <c r="FZS158" s="441"/>
      <c r="FZT158" s="441"/>
      <c r="FZU158" s="441"/>
      <c r="FZV158" s="441"/>
      <c r="FZW158" s="441"/>
      <c r="FZX158" s="441"/>
      <c r="FZY158" s="441"/>
      <c r="FZZ158" s="441"/>
      <c r="GAA158" s="441"/>
      <c r="GAB158" s="441"/>
      <c r="GAC158" s="441"/>
      <c r="GAD158" s="441"/>
      <c r="GAE158" s="441"/>
      <c r="GAF158" s="441"/>
      <c r="GAG158" s="441"/>
      <c r="GAH158" s="441"/>
      <c r="GAI158" s="441"/>
      <c r="GAJ158" s="441"/>
      <c r="GAK158" s="441"/>
      <c r="GAL158" s="441"/>
      <c r="GAM158" s="441"/>
      <c r="GAN158" s="441"/>
      <c r="GAO158" s="441"/>
      <c r="GAP158" s="441"/>
      <c r="GAQ158" s="441"/>
      <c r="GAR158" s="441"/>
      <c r="GAS158" s="441"/>
      <c r="GAT158" s="441"/>
      <c r="GAU158" s="441"/>
      <c r="GAV158" s="441"/>
      <c r="GAW158" s="441"/>
      <c r="GAX158" s="441"/>
      <c r="GAY158" s="441"/>
      <c r="GAZ158" s="441"/>
      <c r="GBA158" s="441"/>
      <c r="GBB158" s="441"/>
      <c r="GBC158" s="441"/>
      <c r="GBD158" s="441"/>
      <c r="GBE158" s="441"/>
      <c r="GBF158" s="441"/>
      <c r="GBG158" s="441"/>
      <c r="GBH158" s="441"/>
      <c r="GBI158" s="441"/>
      <c r="GBJ158" s="441"/>
      <c r="GBK158" s="441"/>
      <c r="GBL158" s="441"/>
      <c r="GBM158" s="441"/>
      <c r="GBN158" s="441"/>
      <c r="GBO158" s="441"/>
      <c r="GBP158" s="441"/>
      <c r="GBQ158" s="441"/>
      <c r="GBR158" s="441"/>
      <c r="GBS158" s="441"/>
      <c r="GBT158" s="441"/>
      <c r="GBU158" s="441"/>
      <c r="GBV158" s="441"/>
      <c r="GBW158" s="441"/>
      <c r="GBX158" s="441"/>
      <c r="GBY158" s="441"/>
      <c r="GBZ158" s="441"/>
      <c r="GCA158" s="441"/>
      <c r="GCB158" s="441"/>
      <c r="GCC158" s="441"/>
      <c r="GCD158" s="441"/>
      <c r="GCE158" s="441"/>
      <c r="GCF158" s="441"/>
      <c r="GCG158" s="441"/>
      <c r="GCH158" s="441"/>
      <c r="GCI158" s="441"/>
      <c r="GCJ158" s="441"/>
      <c r="GCK158" s="441"/>
      <c r="GCL158" s="441"/>
      <c r="GCM158" s="441"/>
      <c r="GCN158" s="441"/>
      <c r="GCO158" s="441"/>
      <c r="GCP158" s="441"/>
      <c r="GCQ158" s="441"/>
      <c r="GCR158" s="441"/>
      <c r="GCS158" s="441"/>
      <c r="GCT158" s="441"/>
      <c r="GCU158" s="441"/>
      <c r="GCV158" s="441"/>
      <c r="GCW158" s="441"/>
      <c r="GCX158" s="441"/>
      <c r="GCY158" s="441"/>
      <c r="GCZ158" s="441"/>
      <c r="GDA158" s="441"/>
      <c r="GDB158" s="441"/>
      <c r="GDC158" s="441"/>
      <c r="GDD158" s="441"/>
      <c r="GDE158" s="441"/>
      <c r="GDF158" s="441"/>
      <c r="GDG158" s="441"/>
      <c r="GDH158" s="441"/>
      <c r="GDI158" s="441"/>
      <c r="GDJ158" s="441"/>
      <c r="GDK158" s="441"/>
      <c r="GDL158" s="441"/>
      <c r="GDM158" s="441"/>
      <c r="GDN158" s="441"/>
      <c r="GDO158" s="441"/>
      <c r="GDP158" s="441"/>
      <c r="GDQ158" s="441"/>
      <c r="GDR158" s="441"/>
      <c r="GDS158" s="441"/>
      <c r="GDT158" s="441"/>
      <c r="GDU158" s="441"/>
      <c r="GDV158" s="441"/>
      <c r="GDW158" s="441"/>
      <c r="GDX158" s="441"/>
      <c r="GDY158" s="441"/>
      <c r="GDZ158" s="441"/>
      <c r="GEA158" s="441"/>
      <c r="GEB158" s="441"/>
      <c r="GEC158" s="441"/>
      <c r="GED158" s="441"/>
      <c r="GEE158" s="441"/>
      <c r="GEF158" s="441"/>
      <c r="GEG158" s="441"/>
      <c r="GEH158" s="441"/>
      <c r="GEI158" s="441"/>
      <c r="GEJ158" s="441"/>
      <c r="GEK158" s="441"/>
      <c r="GEL158" s="441"/>
      <c r="GEM158" s="441"/>
      <c r="GEN158" s="441"/>
      <c r="GEO158" s="441"/>
      <c r="GEP158" s="441"/>
      <c r="GEQ158" s="441"/>
      <c r="GER158" s="441"/>
      <c r="GES158" s="441"/>
      <c r="GET158" s="441"/>
      <c r="GEU158" s="441"/>
      <c r="GEV158" s="441"/>
      <c r="GEW158" s="441"/>
      <c r="GEX158" s="441"/>
      <c r="GEY158" s="441"/>
      <c r="GEZ158" s="441"/>
      <c r="GFA158" s="441"/>
      <c r="GFB158" s="441"/>
      <c r="GFC158" s="441"/>
      <c r="GFD158" s="441"/>
      <c r="GFE158" s="441"/>
      <c r="GFF158" s="441"/>
      <c r="GFG158" s="441"/>
      <c r="GFH158" s="441"/>
      <c r="GFI158" s="441"/>
      <c r="GFJ158" s="441"/>
      <c r="GFK158" s="441"/>
      <c r="GFL158" s="441"/>
      <c r="GFM158" s="441"/>
      <c r="GFN158" s="441"/>
      <c r="GFO158" s="441"/>
      <c r="GFP158" s="441"/>
      <c r="GFQ158" s="441"/>
      <c r="GFR158" s="441"/>
      <c r="GFS158" s="441"/>
      <c r="GFT158" s="441"/>
      <c r="GFU158" s="441"/>
      <c r="GFV158" s="441"/>
      <c r="GFW158" s="441"/>
      <c r="GFX158" s="441"/>
      <c r="GFY158" s="441"/>
      <c r="GFZ158" s="441"/>
      <c r="GGA158" s="441"/>
      <c r="GGB158" s="441"/>
      <c r="GGC158" s="441"/>
      <c r="GGD158" s="441"/>
      <c r="GGE158" s="441"/>
      <c r="GGF158" s="441"/>
      <c r="GGG158" s="441"/>
      <c r="GGH158" s="441"/>
      <c r="GGI158" s="441"/>
      <c r="GGJ158" s="441"/>
      <c r="GGK158" s="441"/>
      <c r="GGL158" s="441"/>
      <c r="GGM158" s="441"/>
      <c r="GGN158" s="441"/>
      <c r="GGO158" s="441"/>
      <c r="GGP158" s="441"/>
      <c r="GGQ158" s="441"/>
      <c r="GGR158" s="441"/>
      <c r="GGS158" s="441"/>
      <c r="GGT158" s="441"/>
      <c r="GGU158" s="441"/>
      <c r="GGV158" s="441"/>
      <c r="GGW158" s="441"/>
      <c r="GGX158" s="441"/>
      <c r="GGY158" s="441"/>
      <c r="GGZ158" s="441"/>
      <c r="GHA158" s="441"/>
      <c r="GHB158" s="441"/>
      <c r="GHC158" s="441"/>
      <c r="GHD158" s="441"/>
      <c r="GHE158" s="441"/>
      <c r="GHF158" s="441"/>
      <c r="GHG158" s="441"/>
      <c r="GHH158" s="441"/>
      <c r="GHI158" s="441"/>
      <c r="GHJ158" s="441"/>
      <c r="GHK158" s="441"/>
      <c r="GHL158" s="441"/>
      <c r="GHM158" s="441"/>
      <c r="GHN158" s="441"/>
      <c r="GHO158" s="441"/>
      <c r="GHP158" s="441"/>
      <c r="GHQ158" s="441"/>
      <c r="GHR158" s="441"/>
      <c r="GHS158" s="441"/>
      <c r="GHT158" s="441"/>
      <c r="GHU158" s="441"/>
      <c r="GHV158" s="441"/>
      <c r="GHW158" s="441"/>
      <c r="GHX158" s="441"/>
      <c r="GHY158" s="441"/>
      <c r="GHZ158" s="441"/>
      <c r="GIA158" s="441"/>
      <c r="GIB158" s="441"/>
      <c r="GIC158" s="441"/>
      <c r="GID158" s="441"/>
      <c r="GIE158" s="441"/>
      <c r="GIF158" s="441"/>
      <c r="GIG158" s="441"/>
      <c r="GIH158" s="441"/>
      <c r="GII158" s="441"/>
      <c r="GIJ158" s="441"/>
      <c r="GIK158" s="441"/>
      <c r="GIL158" s="441"/>
      <c r="GIM158" s="441"/>
      <c r="GIN158" s="441"/>
      <c r="GIO158" s="441"/>
      <c r="GIP158" s="441"/>
      <c r="GIQ158" s="441"/>
      <c r="GIR158" s="441"/>
      <c r="GIS158" s="441"/>
      <c r="GIT158" s="441"/>
      <c r="GIU158" s="441"/>
      <c r="GIV158" s="441"/>
      <c r="GIW158" s="441"/>
      <c r="GIX158" s="441"/>
      <c r="GIY158" s="441"/>
      <c r="GIZ158" s="441"/>
      <c r="GJA158" s="441"/>
      <c r="GJB158" s="441"/>
      <c r="GJC158" s="441"/>
      <c r="GJD158" s="441"/>
      <c r="GJE158" s="441"/>
      <c r="GJF158" s="441"/>
      <c r="GJG158" s="441"/>
      <c r="GJH158" s="441"/>
      <c r="GJI158" s="441"/>
      <c r="GJJ158" s="441"/>
      <c r="GJK158" s="441"/>
      <c r="GJL158" s="441"/>
      <c r="GJM158" s="441"/>
      <c r="GJN158" s="441"/>
      <c r="GJO158" s="441"/>
      <c r="GJP158" s="441"/>
      <c r="GJQ158" s="441"/>
      <c r="GJR158" s="441"/>
      <c r="GJS158" s="441"/>
      <c r="GJT158" s="441"/>
      <c r="GJU158" s="441"/>
      <c r="GJV158" s="441"/>
      <c r="GJW158" s="441"/>
      <c r="GJX158" s="441"/>
      <c r="GJY158" s="441"/>
      <c r="GJZ158" s="441"/>
      <c r="GKA158" s="441"/>
      <c r="GKB158" s="441"/>
      <c r="GKC158" s="441"/>
      <c r="GKD158" s="441"/>
      <c r="GKE158" s="441"/>
      <c r="GKF158" s="441"/>
      <c r="GKG158" s="441"/>
      <c r="GKH158" s="441"/>
      <c r="GKI158" s="441"/>
      <c r="GKJ158" s="441"/>
      <c r="GKK158" s="441"/>
      <c r="GKL158" s="441"/>
      <c r="GKM158" s="441"/>
      <c r="GKN158" s="441"/>
      <c r="GKO158" s="441"/>
      <c r="GKP158" s="441"/>
      <c r="GKQ158" s="441"/>
      <c r="GKR158" s="441"/>
      <c r="GKS158" s="441"/>
      <c r="GKT158" s="441"/>
      <c r="GKU158" s="441"/>
      <c r="GKV158" s="441"/>
      <c r="GKW158" s="441"/>
      <c r="GKX158" s="441"/>
      <c r="GKY158" s="441"/>
      <c r="GKZ158" s="441"/>
      <c r="GLA158" s="441"/>
      <c r="GLB158" s="441"/>
      <c r="GLC158" s="441"/>
      <c r="GLD158" s="441"/>
      <c r="GLE158" s="441"/>
      <c r="GLF158" s="441"/>
      <c r="GLG158" s="441"/>
      <c r="GLH158" s="441"/>
      <c r="GLI158" s="441"/>
      <c r="GLJ158" s="441"/>
      <c r="GLK158" s="441"/>
      <c r="GLL158" s="441"/>
      <c r="GLM158" s="441"/>
      <c r="GLN158" s="441"/>
      <c r="GLO158" s="441"/>
      <c r="GLP158" s="441"/>
      <c r="GLQ158" s="441"/>
      <c r="GLR158" s="441"/>
      <c r="GLS158" s="441"/>
      <c r="GLT158" s="441"/>
      <c r="GLU158" s="441"/>
      <c r="GLV158" s="441"/>
      <c r="GLW158" s="441"/>
      <c r="GLX158" s="441"/>
      <c r="GLY158" s="441"/>
      <c r="GLZ158" s="441"/>
      <c r="GMA158" s="441"/>
      <c r="GMB158" s="441"/>
      <c r="GMC158" s="441"/>
      <c r="GMD158" s="441"/>
      <c r="GME158" s="441"/>
      <c r="GMF158" s="441"/>
      <c r="GMG158" s="441"/>
      <c r="GMH158" s="441"/>
      <c r="GMI158" s="441"/>
      <c r="GMJ158" s="441"/>
      <c r="GMK158" s="441"/>
      <c r="GML158" s="441"/>
      <c r="GMM158" s="441"/>
      <c r="GMN158" s="441"/>
      <c r="GMO158" s="441"/>
      <c r="GMP158" s="441"/>
      <c r="GMQ158" s="441"/>
      <c r="GMR158" s="441"/>
      <c r="GMS158" s="441"/>
      <c r="GMT158" s="441"/>
      <c r="GMU158" s="441"/>
      <c r="GMV158" s="441"/>
      <c r="GMW158" s="441"/>
      <c r="GMX158" s="441"/>
      <c r="GMY158" s="441"/>
      <c r="GMZ158" s="441"/>
      <c r="GNA158" s="441"/>
      <c r="GNB158" s="441"/>
      <c r="GNC158" s="441"/>
      <c r="GND158" s="441"/>
      <c r="GNE158" s="441"/>
      <c r="GNF158" s="441"/>
      <c r="GNG158" s="441"/>
      <c r="GNH158" s="441"/>
      <c r="GNI158" s="441"/>
      <c r="GNJ158" s="441"/>
      <c r="GNK158" s="441"/>
      <c r="GNL158" s="441"/>
      <c r="GNM158" s="441"/>
      <c r="GNN158" s="441"/>
      <c r="GNO158" s="441"/>
      <c r="GNP158" s="441"/>
      <c r="GNQ158" s="441"/>
      <c r="GNR158" s="441"/>
      <c r="GNS158" s="441"/>
      <c r="GNT158" s="441"/>
      <c r="GNU158" s="441"/>
      <c r="GNV158" s="441"/>
      <c r="GNW158" s="441"/>
      <c r="GNX158" s="441"/>
      <c r="GNY158" s="441"/>
      <c r="GNZ158" s="441"/>
      <c r="GOA158" s="441"/>
      <c r="GOB158" s="441"/>
      <c r="GOC158" s="441"/>
      <c r="GOD158" s="441"/>
      <c r="GOE158" s="441"/>
      <c r="GOF158" s="441"/>
      <c r="GOG158" s="441"/>
      <c r="GOH158" s="441"/>
      <c r="GOI158" s="441"/>
      <c r="GOJ158" s="441"/>
      <c r="GOK158" s="441"/>
      <c r="GOL158" s="441"/>
      <c r="GOM158" s="441"/>
      <c r="GON158" s="441"/>
      <c r="GOO158" s="441"/>
      <c r="GOP158" s="441"/>
      <c r="GOQ158" s="441"/>
      <c r="GOR158" s="441"/>
      <c r="GOS158" s="441"/>
      <c r="GOT158" s="441"/>
      <c r="GOU158" s="441"/>
      <c r="GOV158" s="441"/>
      <c r="GOW158" s="441"/>
      <c r="GOX158" s="441"/>
      <c r="GOY158" s="441"/>
      <c r="GOZ158" s="441"/>
      <c r="GPA158" s="441"/>
      <c r="GPB158" s="441"/>
      <c r="GPC158" s="441"/>
      <c r="GPD158" s="441"/>
      <c r="GPE158" s="441"/>
      <c r="GPF158" s="441"/>
      <c r="GPG158" s="441"/>
      <c r="GPH158" s="441"/>
      <c r="GPI158" s="441"/>
      <c r="GPJ158" s="441"/>
      <c r="GPK158" s="441"/>
      <c r="GPL158" s="441"/>
      <c r="GPM158" s="441"/>
      <c r="GPN158" s="441"/>
      <c r="GPO158" s="441"/>
      <c r="GPP158" s="441"/>
      <c r="GPQ158" s="441"/>
      <c r="GPR158" s="441"/>
      <c r="GPS158" s="441"/>
      <c r="GPT158" s="441"/>
      <c r="GPU158" s="441"/>
      <c r="GPV158" s="441"/>
      <c r="GPW158" s="441"/>
      <c r="GPX158" s="441"/>
      <c r="GPY158" s="441"/>
      <c r="GPZ158" s="441"/>
      <c r="GQA158" s="441"/>
      <c r="GQB158" s="441"/>
      <c r="GQC158" s="441"/>
      <c r="GQD158" s="441"/>
      <c r="GQE158" s="441"/>
      <c r="GQF158" s="441"/>
      <c r="GQG158" s="441"/>
      <c r="GQH158" s="441"/>
      <c r="GQI158" s="441"/>
      <c r="GQJ158" s="441"/>
      <c r="GQK158" s="441"/>
      <c r="GQL158" s="441"/>
      <c r="GQM158" s="441"/>
      <c r="GQN158" s="441"/>
      <c r="GQO158" s="441"/>
      <c r="GQP158" s="441"/>
      <c r="GQQ158" s="441"/>
      <c r="GQR158" s="441"/>
      <c r="GQS158" s="441"/>
      <c r="GQT158" s="441"/>
      <c r="GQU158" s="441"/>
      <c r="GQV158" s="441"/>
      <c r="GQW158" s="441"/>
      <c r="GQX158" s="441"/>
      <c r="GQY158" s="441"/>
      <c r="GQZ158" s="441"/>
      <c r="GRA158" s="441"/>
      <c r="GRB158" s="441"/>
      <c r="GRC158" s="441"/>
      <c r="GRD158" s="441"/>
      <c r="GRE158" s="441"/>
      <c r="GRF158" s="441"/>
      <c r="GRG158" s="441"/>
      <c r="GRH158" s="441"/>
      <c r="GRI158" s="441"/>
      <c r="GRJ158" s="441"/>
      <c r="GRK158" s="441"/>
      <c r="GRL158" s="441"/>
      <c r="GRM158" s="441"/>
      <c r="GRN158" s="441"/>
      <c r="GRO158" s="441"/>
      <c r="GRP158" s="441"/>
      <c r="GRQ158" s="441"/>
      <c r="GRR158" s="441"/>
      <c r="GRS158" s="441"/>
      <c r="GRT158" s="441"/>
      <c r="GRU158" s="441"/>
      <c r="GRV158" s="441"/>
      <c r="GRW158" s="441"/>
      <c r="GRX158" s="441"/>
      <c r="GRY158" s="441"/>
      <c r="GRZ158" s="441"/>
      <c r="GSA158" s="441"/>
      <c r="GSB158" s="441"/>
      <c r="GSC158" s="441"/>
      <c r="GSD158" s="441"/>
      <c r="GSE158" s="441"/>
      <c r="GSF158" s="441"/>
      <c r="GSG158" s="441"/>
      <c r="GSH158" s="441"/>
      <c r="GSI158" s="441"/>
      <c r="GSJ158" s="441"/>
      <c r="GSK158" s="441"/>
      <c r="GSL158" s="441"/>
      <c r="GSM158" s="441"/>
      <c r="GSN158" s="441"/>
      <c r="GSO158" s="441"/>
      <c r="GSP158" s="441"/>
      <c r="GSQ158" s="441"/>
      <c r="GSR158" s="441"/>
      <c r="GSS158" s="441"/>
      <c r="GST158" s="441"/>
      <c r="GSU158" s="441"/>
      <c r="GSV158" s="441"/>
      <c r="GSW158" s="441"/>
      <c r="GSX158" s="441"/>
      <c r="GSY158" s="441"/>
      <c r="GSZ158" s="441"/>
      <c r="GTA158" s="441"/>
      <c r="GTB158" s="441"/>
      <c r="GTC158" s="441"/>
      <c r="GTD158" s="441"/>
      <c r="GTE158" s="441"/>
      <c r="GTF158" s="441"/>
      <c r="GTG158" s="441"/>
      <c r="GTH158" s="441"/>
      <c r="GTI158" s="441"/>
      <c r="GTJ158" s="441"/>
      <c r="GTK158" s="441"/>
      <c r="GTL158" s="441"/>
      <c r="GTM158" s="441"/>
      <c r="GTN158" s="441"/>
      <c r="GTO158" s="441"/>
      <c r="GTP158" s="441"/>
      <c r="GTQ158" s="441"/>
      <c r="GTR158" s="441"/>
      <c r="GTS158" s="441"/>
      <c r="GTT158" s="441"/>
      <c r="GTU158" s="441"/>
      <c r="GTV158" s="441"/>
      <c r="GTW158" s="441"/>
      <c r="GTX158" s="441"/>
      <c r="GTY158" s="441"/>
      <c r="GTZ158" s="441"/>
      <c r="GUA158" s="441"/>
      <c r="GUB158" s="441"/>
      <c r="GUC158" s="441"/>
      <c r="GUD158" s="441"/>
      <c r="GUE158" s="441"/>
      <c r="GUF158" s="441"/>
      <c r="GUG158" s="441"/>
      <c r="GUH158" s="441"/>
      <c r="GUI158" s="441"/>
      <c r="GUJ158" s="441"/>
      <c r="GUK158" s="441"/>
      <c r="GUL158" s="441"/>
      <c r="GUM158" s="441"/>
      <c r="GUN158" s="441"/>
      <c r="GUO158" s="441"/>
      <c r="GUP158" s="441"/>
      <c r="GUQ158" s="441"/>
      <c r="GUR158" s="441"/>
      <c r="GUS158" s="441"/>
      <c r="GUT158" s="441"/>
      <c r="GUU158" s="441"/>
      <c r="GUV158" s="441"/>
      <c r="GUW158" s="441"/>
      <c r="GUX158" s="441"/>
      <c r="GUY158" s="441"/>
      <c r="GUZ158" s="441"/>
      <c r="GVA158" s="441"/>
      <c r="GVB158" s="441"/>
      <c r="GVC158" s="441"/>
      <c r="GVD158" s="441"/>
      <c r="GVE158" s="441"/>
      <c r="GVF158" s="441"/>
      <c r="GVG158" s="441"/>
      <c r="GVH158" s="441"/>
      <c r="GVI158" s="441"/>
      <c r="GVJ158" s="441"/>
      <c r="GVK158" s="441"/>
      <c r="GVL158" s="441"/>
      <c r="GVM158" s="441"/>
      <c r="GVN158" s="441"/>
      <c r="GVO158" s="441"/>
      <c r="GVP158" s="441"/>
      <c r="GVQ158" s="441"/>
      <c r="GVR158" s="441"/>
      <c r="GVS158" s="441"/>
      <c r="GVT158" s="441"/>
      <c r="GVU158" s="441"/>
      <c r="GVV158" s="441"/>
      <c r="GVW158" s="441"/>
      <c r="GVX158" s="441"/>
      <c r="GVY158" s="441"/>
      <c r="GVZ158" s="441"/>
      <c r="GWA158" s="441"/>
      <c r="GWB158" s="441"/>
      <c r="GWC158" s="441"/>
      <c r="GWD158" s="441"/>
      <c r="GWE158" s="441"/>
      <c r="GWF158" s="441"/>
      <c r="GWG158" s="441"/>
      <c r="GWH158" s="441"/>
      <c r="GWI158" s="441"/>
      <c r="GWJ158" s="441"/>
      <c r="GWK158" s="441"/>
      <c r="GWL158" s="441"/>
      <c r="GWM158" s="441"/>
      <c r="GWN158" s="441"/>
      <c r="GWO158" s="441"/>
      <c r="GWP158" s="441"/>
      <c r="GWQ158" s="441"/>
      <c r="GWR158" s="441"/>
      <c r="GWS158" s="441"/>
      <c r="GWT158" s="441"/>
      <c r="GWU158" s="441"/>
      <c r="GWV158" s="441"/>
      <c r="GWW158" s="441"/>
      <c r="GWX158" s="441"/>
      <c r="GWY158" s="441"/>
      <c r="GWZ158" s="441"/>
      <c r="GXA158" s="441"/>
      <c r="GXB158" s="441"/>
      <c r="GXC158" s="441"/>
      <c r="GXD158" s="441"/>
      <c r="GXE158" s="441"/>
      <c r="GXF158" s="441"/>
      <c r="GXG158" s="441"/>
      <c r="GXH158" s="441"/>
      <c r="GXI158" s="441"/>
      <c r="GXJ158" s="441"/>
      <c r="GXK158" s="441"/>
      <c r="GXL158" s="441"/>
      <c r="GXM158" s="441"/>
      <c r="GXN158" s="441"/>
      <c r="GXO158" s="441"/>
      <c r="GXP158" s="441"/>
      <c r="GXQ158" s="441"/>
      <c r="GXR158" s="441"/>
      <c r="GXS158" s="441"/>
      <c r="GXT158" s="441"/>
      <c r="GXU158" s="441"/>
      <c r="GXV158" s="441"/>
      <c r="GXW158" s="441"/>
      <c r="GXX158" s="441"/>
      <c r="GXY158" s="441"/>
      <c r="GXZ158" s="441"/>
      <c r="GYA158" s="441"/>
      <c r="GYB158" s="441"/>
      <c r="GYC158" s="441"/>
      <c r="GYD158" s="441"/>
      <c r="GYE158" s="441"/>
      <c r="GYF158" s="441"/>
      <c r="GYG158" s="441"/>
      <c r="GYH158" s="441"/>
      <c r="GYI158" s="441"/>
      <c r="GYJ158" s="441"/>
      <c r="GYK158" s="441"/>
      <c r="GYL158" s="441"/>
      <c r="GYM158" s="441"/>
      <c r="GYN158" s="441"/>
      <c r="GYO158" s="441"/>
      <c r="GYP158" s="441"/>
      <c r="GYQ158" s="441"/>
      <c r="GYR158" s="441"/>
      <c r="GYS158" s="441"/>
      <c r="GYT158" s="441"/>
      <c r="GYU158" s="441"/>
      <c r="GYV158" s="441"/>
      <c r="GYW158" s="441"/>
      <c r="GYX158" s="441"/>
      <c r="GYY158" s="441"/>
      <c r="GYZ158" s="441"/>
      <c r="GZA158" s="441"/>
      <c r="GZB158" s="441"/>
      <c r="GZC158" s="441"/>
      <c r="GZD158" s="441"/>
      <c r="GZE158" s="441"/>
      <c r="GZF158" s="441"/>
      <c r="GZG158" s="441"/>
      <c r="GZH158" s="441"/>
      <c r="GZI158" s="441"/>
      <c r="GZJ158" s="441"/>
      <c r="GZK158" s="441"/>
      <c r="GZL158" s="441"/>
      <c r="GZM158" s="441"/>
      <c r="GZN158" s="441"/>
      <c r="GZO158" s="441"/>
      <c r="GZP158" s="441"/>
      <c r="GZQ158" s="441"/>
      <c r="GZR158" s="441"/>
      <c r="GZS158" s="441"/>
      <c r="GZT158" s="441"/>
      <c r="GZU158" s="441"/>
      <c r="GZV158" s="441"/>
      <c r="GZW158" s="441"/>
      <c r="GZX158" s="441"/>
      <c r="GZY158" s="441"/>
      <c r="GZZ158" s="441"/>
      <c r="HAA158" s="441"/>
      <c r="HAB158" s="441"/>
      <c r="HAC158" s="441"/>
      <c r="HAD158" s="441"/>
      <c r="HAE158" s="441"/>
      <c r="HAF158" s="441"/>
      <c r="HAG158" s="441"/>
      <c r="HAH158" s="441"/>
      <c r="HAI158" s="441"/>
      <c r="HAJ158" s="441"/>
      <c r="HAK158" s="441"/>
      <c r="HAL158" s="441"/>
      <c r="HAM158" s="441"/>
      <c r="HAN158" s="441"/>
      <c r="HAO158" s="441"/>
      <c r="HAP158" s="441"/>
      <c r="HAQ158" s="441"/>
      <c r="HAR158" s="441"/>
      <c r="HAS158" s="441"/>
      <c r="HAT158" s="441"/>
      <c r="HAU158" s="441"/>
      <c r="HAV158" s="441"/>
      <c r="HAW158" s="441"/>
      <c r="HAX158" s="441"/>
      <c r="HAY158" s="441"/>
      <c r="HAZ158" s="441"/>
      <c r="HBA158" s="441"/>
      <c r="HBB158" s="441"/>
      <c r="HBC158" s="441"/>
      <c r="HBD158" s="441"/>
      <c r="HBE158" s="441"/>
      <c r="HBF158" s="441"/>
      <c r="HBG158" s="441"/>
      <c r="HBH158" s="441"/>
      <c r="HBI158" s="441"/>
      <c r="HBJ158" s="441"/>
      <c r="HBK158" s="441"/>
      <c r="HBL158" s="441"/>
      <c r="HBM158" s="441"/>
      <c r="HBN158" s="441"/>
      <c r="HBO158" s="441"/>
      <c r="HBP158" s="441"/>
      <c r="HBQ158" s="441"/>
      <c r="HBR158" s="441"/>
      <c r="HBS158" s="441"/>
      <c r="HBT158" s="441"/>
      <c r="HBU158" s="441"/>
      <c r="HBV158" s="441"/>
      <c r="HBW158" s="441"/>
      <c r="HBX158" s="441"/>
      <c r="HBY158" s="441"/>
      <c r="HBZ158" s="441"/>
      <c r="HCA158" s="441"/>
      <c r="HCB158" s="441"/>
      <c r="HCC158" s="441"/>
      <c r="HCD158" s="441"/>
      <c r="HCE158" s="441"/>
      <c r="HCF158" s="441"/>
      <c r="HCG158" s="441"/>
      <c r="HCH158" s="441"/>
      <c r="HCI158" s="441"/>
      <c r="HCJ158" s="441"/>
      <c r="HCK158" s="441"/>
      <c r="HCL158" s="441"/>
      <c r="HCM158" s="441"/>
      <c r="HCN158" s="441"/>
      <c r="HCO158" s="441"/>
      <c r="HCP158" s="441"/>
      <c r="HCQ158" s="441"/>
      <c r="HCR158" s="441"/>
      <c r="HCS158" s="441"/>
      <c r="HCT158" s="441"/>
      <c r="HCU158" s="441"/>
      <c r="HCV158" s="441"/>
      <c r="HCW158" s="441"/>
      <c r="HCX158" s="441"/>
      <c r="HCY158" s="441"/>
      <c r="HCZ158" s="441"/>
      <c r="HDA158" s="441"/>
      <c r="HDB158" s="441"/>
      <c r="HDC158" s="441"/>
      <c r="HDD158" s="441"/>
      <c r="HDE158" s="441"/>
      <c r="HDF158" s="441"/>
      <c r="HDG158" s="441"/>
      <c r="HDH158" s="441"/>
      <c r="HDI158" s="441"/>
      <c r="HDJ158" s="441"/>
      <c r="HDK158" s="441"/>
      <c r="HDL158" s="441"/>
      <c r="HDM158" s="441"/>
      <c r="HDN158" s="441"/>
      <c r="HDO158" s="441"/>
      <c r="HDP158" s="441"/>
      <c r="HDQ158" s="441"/>
      <c r="HDR158" s="441"/>
      <c r="HDS158" s="441"/>
      <c r="HDT158" s="441"/>
      <c r="HDU158" s="441"/>
      <c r="HDV158" s="441"/>
      <c r="HDW158" s="441"/>
      <c r="HDX158" s="441"/>
      <c r="HDY158" s="441"/>
      <c r="HDZ158" s="441"/>
      <c r="HEA158" s="441"/>
      <c r="HEB158" s="441"/>
      <c r="HEC158" s="441"/>
      <c r="HED158" s="441"/>
      <c r="HEE158" s="441"/>
      <c r="HEF158" s="441"/>
      <c r="HEG158" s="441"/>
      <c r="HEH158" s="441"/>
      <c r="HEI158" s="441"/>
      <c r="HEJ158" s="441"/>
      <c r="HEK158" s="441"/>
      <c r="HEL158" s="441"/>
      <c r="HEM158" s="441"/>
      <c r="HEN158" s="441"/>
      <c r="HEO158" s="441"/>
      <c r="HEP158" s="441"/>
      <c r="HEQ158" s="441"/>
      <c r="HER158" s="441"/>
      <c r="HES158" s="441"/>
      <c r="HET158" s="441"/>
      <c r="HEU158" s="441"/>
      <c r="HEV158" s="441"/>
      <c r="HEW158" s="441"/>
      <c r="HEX158" s="441"/>
      <c r="HEY158" s="441"/>
      <c r="HEZ158" s="441"/>
      <c r="HFA158" s="441"/>
      <c r="HFB158" s="441"/>
      <c r="HFC158" s="441"/>
      <c r="HFD158" s="441"/>
      <c r="HFE158" s="441"/>
      <c r="HFF158" s="441"/>
      <c r="HFG158" s="441"/>
      <c r="HFH158" s="441"/>
      <c r="HFI158" s="441"/>
      <c r="HFJ158" s="441"/>
      <c r="HFK158" s="441"/>
      <c r="HFL158" s="441"/>
      <c r="HFM158" s="441"/>
      <c r="HFN158" s="441"/>
      <c r="HFO158" s="441"/>
      <c r="HFP158" s="441"/>
      <c r="HFQ158" s="441"/>
      <c r="HFR158" s="441"/>
      <c r="HFS158" s="441"/>
      <c r="HFT158" s="441"/>
      <c r="HFU158" s="441"/>
      <c r="HFV158" s="441"/>
      <c r="HFW158" s="441"/>
      <c r="HFX158" s="441"/>
      <c r="HFY158" s="441"/>
      <c r="HFZ158" s="441"/>
      <c r="HGA158" s="441"/>
      <c r="HGB158" s="441"/>
      <c r="HGC158" s="441"/>
      <c r="HGD158" s="441"/>
      <c r="HGE158" s="441"/>
      <c r="HGF158" s="441"/>
      <c r="HGG158" s="441"/>
      <c r="HGH158" s="441"/>
      <c r="HGI158" s="441"/>
      <c r="HGJ158" s="441"/>
      <c r="HGK158" s="441"/>
      <c r="HGL158" s="441"/>
      <c r="HGM158" s="441"/>
      <c r="HGN158" s="441"/>
      <c r="HGO158" s="441"/>
      <c r="HGP158" s="441"/>
      <c r="HGQ158" s="441"/>
      <c r="HGR158" s="441"/>
      <c r="HGS158" s="441"/>
      <c r="HGT158" s="441"/>
      <c r="HGU158" s="441"/>
      <c r="HGV158" s="441"/>
      <c r="HGW158" s="441"/>
      <c r="HGX158" s="441"/>
      <c r="HGY158" s="441"/>
      <c r="HGZ158" s="441"/>
      <c r="HHA158" s="441"/>
      <c r="HHB158" s="441"/>
      <c r="HHC158" s="441"/>
      <c r="HHD158" s="441"/>
      <c r="HHE158" s="441"/>
      <c r="HHF158" s="441"/>
      <c r="HHG158" s="441"/>
      <c r="HHH158" s="441"/>
      <c r="HHI158" s="441"/>
      <c r="HHJ158" s="441"/>
      <c r="HHK158" s="441"/>
      <c r="HHL158" s="441"/>
      <c r="HHM158" s="441"/>
      <c r="HHN158" s="441"/>
      <c r="HHO158" s="441"/>
      <c r="HHP158" s="441"/>
      <c r="HHQ158" s="441"/>
      <c r="HHR158" s="441"/>
      <c r="HHS158" s="441"/>
      <c r="HHT158" s="441"/>
      <c r="HHU158" s="441"/>
      <c r="HHV158" s="441"/>
      <c r="HHW158" s="441"/>
      <c r="HHX158" s="441"/>
      <c r="HHY158" s="441"/>
      <c r="HHZ158" s="441"/>
      <c r="HIA158" s="441"/>
      <c r="HIB158" s="441"/>
      <c r="HIC158" s="441"/>
      <c r="HID158" s="441"/>
      <c r="HIE158" s="441"/>
      <c r="HIF158" s="441"/>
      <c r="HIG158" s="441"/>
      <c r="HIH158" s="441"/>
      <c r="HII158" s="441"/>
      <c r="HIJ158" s="441"/>
      <c r="HIK158" s="441"/>
      <c r="HIL158" s="441"/>
      <c r="HIM158" s="441"/>
      <c r="HIN158" s="441"/>
      <c r="HIO158" s="441"/>
      <c r="HIP158" s="441"/>
      <c r="HIQ158" s="441"/>
      <c r="HIR158" s="441"/>
      <c r="HIS158" s="441"/>
      <c r="HIT158" s="441"/>
      <c r="HIU158" s="441"/>
      <c r="HIV158" s="441"/>
      <c r="HIW158" s="441"/>
      <c r="HIX158" s="441"/>
      <c r="HIY158" s="441"/>
      <c r="HIZ158" s="441"/>
      <c r="HJA158" s="441"/>
      <c r="HJB158" s="441"/>
      <c r="HJC158" s="441"/>
      <c r="HJD158" s="441"/>
      <c r="HJE158" s="441"/>
      <c r="HJF158" s="441"/>
      <c r="HJG158" s="441"/>
      <c r="HJH158" s="441"/>
      <c r="HJI158" s="441"/>
      <c r="HJJ158" s="441"/>
      <c r="HJK158" s="441"/>
      <c r="HJL158" s="441"/>
      <c r="HJM158" s="441"/>
      <c r="HJN158" s="441"/>
      <c r="HJO158" s="441"/>
      <c r="HJP158" s="441"/>
      <c r="HJQ158" s="441"/>
      <c r="HJR158" s="441"/>
      <c r="HJS158" s="441"/>
      <c r="HJT158" s="441"/>
      <c r="HJU158" s="441"/>
      <c r="HJV158" s="441"/>
      <c r="HJW158" s="441"/>
      <c r="HJX158" s="441"/>
      <c r="HJY158" s="441"/>
      <c r="HJZ158" s="441"/>
      <c r="HKA158" s="441"/>
      <c r="HKB158" s="441"/>
      <c r="HKC158" s="441"/>
      <c r="HKD158" s="441"/>
      <c r="HKE158" s="441"/>
      <c r="HKF158" s="441"/>
      <c r="HKG158" s="441"/>
      <c r="HKH158" s="441"/>
      <c r="HKI158" s="441"/>
      <c r="HKJ158" s="441"/>
      <c r="HKK158" s="441"/>
      <c r="HKL158" s="441"/>
      <c r="HKM158" s="441"/>
      <c r="HKN158" s="441"/>
      <c r="HKO158" s="441"/>
      <c r="HKP158" s="441"/>
      <c r="HKQ158" s="441"/>
      <c r="HKR158" s="441"/>
      <c r="HKS158" s="441"/>
      <c r="HKT158" s="441"/>
      <c r="HKU158" s="441"/>
      <c r="HKV158" s="441"/>
      <c r="HKW158" s="441"/>
      <c r="HKX158" s="441"/>
      <c r="HKY158" s="441"/>
      <c r="HKZ158" s="441"/>
      <c r="HLA158" s="441"/>
      <c r="HLB158" s="441"/>
      <c r="HLC158" s="441"/>
      <c r="HLD158" s="441"/>
      <c r="HLE158" s="441"/>
      <c r="HLF158" s="441"/>
      <c r="HLG158" s="441"/>
      <c r="HLH158" s="441"/>
      <c r="HLI158" s="441"/>
      <c r="HLJ158" s="441"/>
      <c r="HLK158" s="441"/>
      <c r="HLL158" s="441"/>
      <c r="HLM158" s="441"/>
      <c r="HLN158" s="441"/>
      <c r="HLO158" s="441"/>
      <c r="HLP158" s="441"/>
      <c r="HLQ158" s="441"/>
      <c r="HLR158" s="441"/>
      <c r="HLS158" s="441"/>
      <c r="HLT158" s="441"/>
      <c r="HLU158" s="441"/>
      <c r="HLV158" s="441"/>
      <c r="HLW158" s="441"/>
      <c r="HLX158" s="441"/>
      <c r="HLY158" s="441"/>
      <c r="HLZ158" s="441"/>
      <c r="HMA158" s="441"/>
      <c r="HMB158" s="441"/>
      <c r="HMC158" s="441"/>
      <c r="HMD158" s="441"/>
      <c r="HME158" s="441"/>
      <c r="HMF158" s="441"/>
      <c r="HMG158" s="441"/>
      <c r="HMH158" s="441"/>
      <c r="HMI158" s="441"/>
      <c r="HMJ158" s="441"/>
      <c r="HMK158" s="441"/>
      <c r="HML158" s="441"/>
      <c r="HMM158" s="441"/>
      <c r="HMN158" s="441"/>
      <c r="HMO158" s="441"/>
      <c r="HMP158" s="441"/>
      <c r="HMQ158" s="441"/>
      <c r="HMR158" s="441"/>
      <c r="HMS158" s="441"/>
      <c r="HMT158" s="441"/>
      <c r="HMU158" s="441"/>
      <c r="HMV158" s="441"/>
      <c r="HMW158" s="441"/>
      <c r="HMX158" s="441"/>
      <c r="HMY158" s="441"/>
      <c r="HMZ158" s="441"/>
      <c r="HNA158" s="441"/>
      <c r="HNB158" s="441"/>
      <c r="HNC158" s="441"/>
      <c r="HND158" s="441"/>
      <c r="HNE158" s="441"/>
      <c r="HNF158" s="441"/>
      <c r="HNG158" s="441"/>
      <c r="HNH158" s="441"/>
      <c r="HNI158" s="441"/>
      <c r="HNJ158" s="441"/>
      <c r="HNK158" s="441"/>
      <c r="HNL158" s="441"/>
      <c r="HNM158" s="441"/>
      <c r="HNN158" s="441"/>
      <c r="HNO158" s="441"/>
      <c r="HNP158" s="441"/>
      <c r="HNQ158" s="441"/>
      <c r="HNR158" s="441"/>
      <c r="HNS158" s="441"/>
      <c r="HNT158" s="441"/>
      <c r="HNU158" s="441"/>
      <c r="HNV158" s="441"/>
      <c r="HNW158" s="441"/>
      <c r="HNX158" s="441"/>
      <c r="HNY158" s="441"/>
      <c r="HNZ158" s="441"/>
      <c r="HOA158" s="441"/>
      <c r="HOB158" s="441"/>
      <c r="HOC158" s="441"/>
      <c r="HOD158" s="441"/>
      <c r="HOE158" s="441"/>
      <c r="HOF158" s="441"/>
      <c r="HOG158" s="441"/>
      <c r="HOH158" s="441"/>
      <c r="HOI158" s="441"/>
      <c r="HOJ158" s="441"/>
      <c r="HOK158" s="441"/>
      <c r="HOL158" s="441"/>
      <c r="HOM158" s="441"/>
      <c r="HON158" s="441"/>
      <c r="HOO158" s="441"/>
      <c r="HOP158" s="441"/>
      <c r="HOQ158" s="441"/>
      <c r="HOR158" s="441"/>
      <c r="HOS158" s="441"/>
      <c r="HOT158" s="441"/>
      <c r="HOU158" s="441"/>
      <c r="HOV158" s="441"/>
      <c r="HOW158" s="441"/>
      <c r="HOX158" s="441"/>
      <c r="HOY158" s="441"/>
      <c r="HOZ158" s="441"/>
      <c r="HPA158" s="441"/>
      <c r="HPB158" s="441"/>
      <c r="HPC158" s="441"/>
      <c r="HPD158" s="441"/>
      <c r="HPE158" s="441"/>
      <c r="HPF158" s="441"/>
      <c r="HPG158" s="441"/>
      <c r="HPH158" s="441"/>
      <c r="HPI158" s="441"/>
      <c r="HPJ158" s="441"/>
      <c r="HPK158" s="441"/>
      <c r="HPL158" s="441"/>
      <c r="HPM158" s="441"/>
      <c r="HPN158" s="441"/>
      <c r="HPO158" s="441"/>
      <c r="HPP158" s="441"/>
      <c r="HPQ158" s="441"/>
      <c r="HPR158" s="441"/>
      <c r="HPS158" s="441"/>
      <c r="HPT158" s="441"/>
      <c r="HPU158" s="441"/>
      <c r="HPV158" s="441"/>
      <c r="HPW158" s="441"/>
      <c r="HPX158" s="441"/>
      <c r="HPY158" s="441"/>
      <c r="HPZ158" s="441"/>
      <c r="HQA158" s="441"/>
      <c r="HQB158" s="441"/>
      <c r="HQC158" s="441"/>
      <c r="HQD158" s="441"/>
      <c r="HQE158" s="441"/>
      <c r="HQF158" s="441"/>
      <c r="HQG158" s="441"/>
      <c r="HQH158" s="441"/>
      <c r="HQI158" s="441"/>
      <c r="HQJ158" s="441"/>
      <c r="HQK158" s="441"/>
      <c r="HQL158" s="441"/>
      <c r="HQM158" s="441"/>
      <c r="HQN158" s="441"/>
      <c r="HQO158" s="441"/>
      <c r="HQP158" s="441"/>
      <c r="HQQ158" s="441"/>
      <c r="HQR158" s="441"/>
      <c r="HQS158" s="441"/>
      <c r="HQT158" s="441"/>
      <c r="HQU158" s="441"/>
      <c r="HQV158" s="441"/>
      <c r="HQW158" s="441"/>
      <c r="HQX158" s="441"/>
      <c r="HQY158" s="441"/>
      <c r="HQZ158" s="441"/>
      <c r="HRA158" s="441"/>
      <c r="HRB158" s="441"/>
      <c r="HRC158" s="441"/>
      <c r="HRD158" s="441"/>
      <c r="HRE158" s="441"/>
      <c r="HRF158" s="441"/>
      <c r="HRG158" s="441"/>
      <c r="HRH158" s="441"/>
      <c r="HRI158" s="441"/>
      <c r="HRJ158" s="441"/>
      <c r="HRK158" s="441"/>
      <c r="HRL158" s="441"/>
      <c r="HRM158" s="441"/>
      <c r="HRN158" s="441"/>
      <c r="HRO158" s="441"/>
      <c r="HRP158" s="441"/>
      <c r="HRQ158" s="441"/>
      <c r="HRR158" s="441"/>
      <c r="HRS158" s="441"/>
      <c r="HRT158" s="441"/>
      <c r="HRU158" s="441"/>
      <c r="HRV158" s="441"/>
      <c r="HRW158" s="441"/>
      <c r="HRX158" s="441"/>
      <c r="HRY158" s="441"/>
      <c r="HRZ158" s="441"/>
      <c r="HSA158" s="441"/>
      <c r="HSB158" s="441"/>
      <c r="HSC158" s="441"/>
      <c r="HSD158" s="441"/>
      <c r="HSE158" s="441"/>
      <c r="HSF158" s="441"/>
      <c r="HSG158" s="441"/>
      <c r="HSH158" s="441"/>
      <c r="HSI158" s="441"/>
      <c r="HSJ158" s="441"/>
      <c r="HSK158" s="441"/>
      <c r="HSL158" s="441"/>
      <c r="HSM158" s="441"/>
      <c r="HSN158" s="441"/>
      <c r="HSO158" s="441"/>
      <c r="HSP158" s="441"/>
      <c r="HSQ158" s="441"/>
      <c r="HSR158" s="441"/>
      <c r="HSS158" s="441"/>
      <c r="HST158" s="441"/>
      <c r="HSU158" s="441"/>
      <c r="HSV158" s="441"/>
      <c r="HSW158" s="441"/>
      <c r="HSX158" s="441"/>
      <c r="HSY158" s="441"/>
      <c r="HSZ158" s="441"/>
      <c r="HTA158" s="441"/>
      <c r="HTB158" s="441"/>
      <c r="HTC158" s="441"/>
      <c r="HTD158" s="441"/>
      <c r="HTE158" s="441"/>
      <c r="HTF158" s="441"/>
      <c r="HTG158" s="441"/>
      <c r="HTH158" s="441"/>
      <c r="HTI158" s="441"/>
      <c r="HTJ158" s="441"/>
      <c r="HTK158" s="441"/>
      <c r="HTL158" s="441"/>
      <c r="HTM158" s="441"/>
      <c r="HTN158" s="441"/>
      <c r="HTO158" s="441"/>
      <c r="HTP158" s="441"/>
      <c r="HTQ158" s="441"/>
      <c r="HTR158" s="441"/>
      <c r="HTS158" s="441"/>
      <c r="HTT158" s="441"/>
      <c r="HTU158" s="441"/>
      <c r="HTV158" s="441"/>
      <c r="HTW158" s="441"/>
      <c r="HTX158" s="441"/>
      <c r="HTY158" s="441"/>
      <c r="HTZ158" s="441"/>
      <c r="HUA158" s="441"/>
      <c r="HUB158" s="441"/>
      <c r="HUC158" s="441"/>
      <c r="HUD158" s="441"/>
      <c r="HUE158" s="441"/>
      <c r="HUF158" s="441"/>
      <c r="HUG158" s="441"/>
      <c r="HUH158" s="441"/>
      <c r="HUI158" s="441"/>
      <c r="HUJ158" s="441"/>
      <c r="HUK158" s="441"/>
      <c r="HUL158" s="441"/>
      <c r="HUM158" s="441"/>
      <c r="HUN158" s="441"/>
      <c r="HUO158" s="441"/>
      <c r="HUP158" s="441"/>
      <c r="HUQ158" s="441"/>
      <c r="HUR158" s="441"/>
      <c r="HUS158" s="441"/>
      <c r="HUT158" s="441"/>
      <c r="HUU158" s="441"/>
      <c r="HUV158" s="441"/>
      <c r="HUW158" s="441"/>
      <c r="HUX158" s="441"/>
      <c r="HUY158" s="441"/>
      <c r="HUZ158" s="441"/>
      <c r="HVA158" s="441"/>
      <c r="HVB158" s="441"/>
      <c r="HVC158" s="441"/>
      <c r="HVD158" s="441"/>
      <c r="HVE158" s="441"/>
      <c r="HVF158" s="441"/>
      <c r="HVG158" s="441"/>
      <c r="HVH158" s="441"/>
      <c r="HVI158" s="441"/>
      <c r="HVJ158" s="441"/>
      <c r="HVK158" s="441"/>
      <c r="HVL158" s="441"/>
      <c r="HVM158" s="441"/>
      <c r="HVN158" s="441"/>
      <c r="HVO158" s="441"/>
      <c r="HVP158" s="441"/>
      <c r="HVQ158" s="441"/>
      <c r="HVR158" s="441"/>
      <c r="HVS158" s="441"/>
      <c r="HVT158" s="441"/>
      <c r="HVU158" s="441"/>
      <c r="HVV158" s="441"/>
      <c r="HVW158" s="441"/>
      <c r="HVX158" s="441"/>
      <c r="HVY158" s="441"/>
      <c r="HVZ158" s="441"/>
      <c r="HWA158" s="441"/>
      <c r="HWB158" s="441"/>
      <c r="HWC158" s="441"/>
      <c r="HWD158" s="441"/>
      <c r="HWE158" s="441"/>
      <c r="HWF158" s="441"/>
      <c r="HWG158" s="441"/>
      <c r="HWH158" s="441"/>
      <c r="HWI158" s="441"/>
      <c r="HWJ158" s="441"/>
      <c r="HWK158" s="441"/>
      <c r="HWL158" s="441"/>
      <c r="HWM158" s="441"/>
      <c r="HWN158" s="441"/>
      <c r="HWO158" s="441"/>
      <c r="HWP158" s="441"/>
      <c r="HWQ158" s="441"/>
      <c r="HWR158" s="441"/>
      <c r="HWS158" s="441"/>
      <c r="HWT158" s="441"/>
      <c r="HWU158" s="441"/>
      <c r="HWV158" s="441"/>
      <c r="HWW158" s="441"/>
      <c r="HWX158" s="441"/>
      <c r="HWY158" s="441"/>
      <c r="HWZ158" s="441"/>
      <c r="HXA158" s="441"/>
      <c r="HXB158" s="441"/>
      <c r="HXC158" s="441"/>
      <c r="HXD158" s="441"/>
      <c r="HXE158" s="441"/>
      <c r="HXF158" s="441"/>
      <c r="HXG158" s="441"/>
      <c r="HXH158" s="441"/>
      <c r="HXI158" s="441"/>
      <c r="HXJ158" s="441"/>
      <c r="HXK158" s="441"/>
      <c r="HXL158" s="441"/>
      <c r="HXM158" s="441"/>
      <c r="HXN158" s="441"/>
      <c r="HXO158" s="441"/>
      <c r="HXP158" s="441"/>
      <c r="HXQ158" s="441"/>
      <c r="HXR158" s="441"/>
      <c r="HXS158" s="441"/>
      <c r="HXT158" s="441"/>
      <c r="HXU158" s="441"/>
      <c r="HXV158" s="441"/>
      <c r="HXW158" s="441"/>
      <c r="HXX158" s="441"/>
      <c r="HXY158" s="441"/>
      <c r="HXZ158" s="441"/>
      <c r="HYA158" s="441"/>
      <c r="HYB158" s="441"/>
      <c r="HYC158" s="441"/>
      <c r="HYD158" s="441"/>
      <c r="HYE158" s="441"/>
      <c r="HYF158" s="441"/>
      <c r="HYG158" s="441"/>
      <c r="HYH158" s="441"/>
      <c r="HYI158" s="441"/>
      <c r="HYJ158" s="441"/>
      <c r="HYK158" s="441"/>
      <c r="HYL158" s="441"/>
      <c r="HYM158" s="441"/>
      <c r="HYN158" s="441"/>
      <c r="HYO158" s="441"/>
      <c r="HYP158" s="441"/>
      <c r="HYQ158" s="441"/>
      <c r="HYR158" s="441"/>
      <c r="HYS158" s="441"/>
      <c r="HYT158" s="441"/>
      <c r="HYU158" s="441"/>
      <c r="HYV158" s="441"/>
      <c r="HYW158" s="441"/>
      <c r="HYX158" s="441"/>
      <c r="HYY158" s="441"/>
      <c r="HYZ158" s="441"/>
      <c r="HZA158" s="441"/>
      <c r="HZB158" s="441"/>
      <c r="HZC158" s="441"/>
      <c r="HZD158" s="441"/>
      <c r="HZE158" s="441"/>
      <c r="HZF158" s="441"/>
      <c r="HZG158" s="441"/>
      <c r="HZH158" s="441"/>
      <c r="HZI158" s="441"/>
      <c r="HZJ158" s="441"/>
      <c r="HZK158" s="441"/>
      <c r="HZL158" s="441"/>
      <c r="HZM158" s="441"/>
      <c r="HZN158" s="441"/>
      <c r="HZO158" s="441"/>
      <c r="HZP158" s="441"/>
      <c r="HZQ158" s="441"/>
      <c r="HZR158" s="441"/>
      <c r="HZS158" s="441"/>
      <c r="HZT158" s="441"/>
      <c r="HZU158" s="441"/>
      <c r="HZV158" s="441"/>
      <c r="HZW158" s="441"/>
      <c r="HZX158" s="441"/>
      <c r="HZY158" s="441"/>
      <c r="HZZ158" s="441"/>
      <c r="IAA158" s="441"/>
      <c r="IAB158" s="441"/>
      <c r="IAC158" s="441"/>
      <c r="IAD158" s="441"/>
      <c r="IAE158" s="441"/>
      <c r="IAF158" s="441"/>
      <c r="IAG158" s="441"/>
      <c r="IAH158" s="441"/>
      <c r="IAI158" s="441"/>
      <c r="IAJ158" s="441"/>
      <c r="IAK158" s="441"/>
      <c r="IAL158" s="441"/>
      <c r="IAM158" s="441"/>
      <c r="IAN158" s="441"/>
      <c r="IAO158" s="441"/>
      <c r="IAP158" s="441"/>
      <c r="IAQ158" s="441"/>
      <c r="IAR158" s="441"/>
      <c r="IAS158" s="441"/>
      <c r="IAT158" s="441"/>
      <c r="IAU158" s="441"/>
      <c r="IAV158" s="441"/>
      <c r="IAW158" s="441"/>
      <c r="IAX158" s="441"/>
      <c r="IAY158" s="441"/>
      <c r="IAZ158" s="441"/>
      <c r="IBA158" s="441"/>
      <c r="IBB158" s="441"/>
      <c r="IBC158" s="441"/>
      <c r="IBD158" s="441"/>
      <c r="IBE158" s="441"/>
      <c r="IBF158" s="441"/>
      <c r="IBG158" s="441"/>
      <c r="IBH158" s="441"/>
      <c r="IBI158" s="441"/>
      <c r="IBJ158" s="441"/>
      <c r="IBK158" s="441"/>
      <c r="IBL158" s="441"/>
      <c r="IBM158" s="441"/>
      <c r="IBN158" s="441"/>
      <c r="IBO158" s="441"/>
      <c r="IBP158" s="441"/>
      <c r="IBQ158" s="441"/>
      <c r="IBR158" s="441"/>
      <c r="IBS158" s="441"/>
      <c r="IBT158" s="441"/>
      <c r="IBU158" s="441"/>
      <c r="IBV158" s="441"/>
      <c r="IBW158" s="441"/>
      <c r="IBX158" s="441"/>
      <c r="IBY158" s="441"/>
      <c r="IBZ158" s="441"/>
      <c r="ICA158" s="441"/>
      <c r="ICB158" s="441"/>
      <c r="ICC158" s="441"/>
      <c r="ICD158" s="441"/>
      <c r="ICE158" s="441"/>
      <c r="ICF158" s="441"/>
      <c r="ICG158" s="441"/>
      <c r="ICH158" s="441"/>
      <c r="ICI158" s="441"/>
      <c r="ICJ158" s="441"/>
      <c r="ICK158" s="441"/>
      <c r="ICL158" s="441"/>
      <c r="ICM158" s="441"/>
      <c r="ICN158" s="441"/>
      <c r="ICO158" s="441"/>
      <c r="ICP158" s="441"/>
      <c r="ICQ158" s="441"/>
      <c r="ICR158" s="441"/>
      <c r="ICS158" s="441"/>
      <c r="ICT158" s="441"/>
      <c r="ICU158" s="441"/>
      <c r="ICV158" s="441"/>
      <c r="ICW158" s="441"/>
      <c r="ICX158" s="441"/>
      <c r="ICY158" s="441"/>
      <c r="ICZ158" s="441"/>
      <c r="IDA158" s="441"/>
      <c r="IDB158" s="441"/>
      <c r="IDC158" s="441"/>
      <c r="IDD158" s="441"/>
      <c r="IDE158" s="441"/>
      <c r="IDF158" s="441"/>
      <c r="IDG158" s="441"/>
      <c r="IDH158" s="441"/>
      <c r="IDI158" s="441"/>
      <c r="IDJ158" s="441"/>
      <c r="IDK158" s="441"/>
      <c r="IDL158" s="441"/>
      <c r="IDM158" s="441"/>
      <c r="IDN158" s="441"/>
      <c r="IDO158" s="441"/>
      <c r="IDP158" s="441"/>
      <c r="IDQ158" s="441"/>
      <c r="IDR158" s="441"/>
      <c r="IDS158" s="441"/>
      <c r="IDT158" s="441"/>
      <c r="IDU158" s="441"/>
      <c r="IDV158" s="441"/>
      <c r="IDW158" s="441"/>
      <c r="IDX158" s="441"/>
      <c r="IDY158" s="441"/>
      <c r="IDZ158" s="441"/>
      <c r="IEA158" s="441"/>
      <c r="IEB158" s="441"/>
      <c r="IEC158" s="441"/>
      <c r="IED158" s="441"/>
      <c r="IEE158" s="441"/>
      <c r="IEF158" s="441"/>
      <c r="IEG158" s="441"/>
      <c r="IEH158" s="441"/>
      <c r="IEI158" s="441"/>
      <c r="IEJ158" s="441"/>
      <c r="IEK158" s="441"/>
      <c r="IEL158" s="441"/>
      <c r="IEM158" s="441"/>
      <c r="IEN158" s="441"/>
      <c r="IEO158" s="441"/>
      <c r="IEP158" s="441"/>
      <c r="IEQ158" s="441"/>
      <c r="IER158" s="441"/>
      <c r="IES158" s="441"/>
      <c r="IET158" s="441"/>
      <c r="IEU158" s="441"/>
      <c r="IEV158" s="441"/>
      <c r="IEW158" s="441"/>
      <c r="IEX158" s="441"/>
      <c r="IEY158" s="441"/>
      <c r="IEZ158" s="441"/>
      <c r="IFA158" s="441"/>
      <c r="IFB158" s="441"/>
      <c r="IFC158" s="441"/>
      <c r="IFD158" s="441"/>
      <c r="IFE158" s="441"/>
      <c r="IFF158" s="441"/>
      <c r="IFG158" s="441"/>
      <c r="IFH158" s="441"/>
      <c r="IFI158" s="441"/>
      <c r="IFJ158" s="441"/>
      <c r="IFK158" s="441"/>
      <c r="IFL158" s="441"/>
      <c r="IFM158" s="441"/>
      <c r="IFN158" s="441"/>
      <c r="IFO158" s="441"/>
      <c r="IFP158" s="441"/>
      <c r="IFQ158" s="441"/>
      <c r="IFR158" s="441"/>
      <c r="IFS158" s="441"/>
      <c r="IFT158" s="441"/>
      <c r="IFU158" s="441"/>
      <c r="IFV158" s="441"/>
      <c r="IFW158" s="441"/>
      <c r="IFX158" s="441"/>
      <c r="IFY158" s="441"/>
      <c r="IFZ158" s="441"/>
      <c r="IGA158" s="441"/>
      <c r="IGB158" s="441"/>
      <c r="IGC158" s="441"/>
      <c r="IGD158" s="441"/>
      <c r="IGE158" s="441"/>
      <c r="IGF158" s="441"/>
      <c r="IGG158" s="441"/>
      <c r="IGH158" s="441"/>
      <c r="IGI158" s="441"/>
      <c r="IGJ158" s="441"/>
      <c r="IGK158" s="441"/>
      <c r="IGL158" s="441"/>
      <c r="IGM158" s="441"/>
      <c r="IGN158" s="441"/>
      <c r="IGO158" s="441"/>
      <c r="IGP158" s="441"/>
      <c r="IGQ158" s="441"/>
      <c r="IGR158" s="441"/>
      <c r="IGS158" s="441"/>
      <c r="IGT158" s="441"/>
      <c r="IGU158" s="441"/>
      <c r="IGV158" s="441"/>
      <c r="IGW158" s="441"/>
      <c r="IGX158" s="441"/>
      <c r="IGY158" s="441"/>
      <c r="IGZ158" s="441"/>
      <c r="IHA158" s="441"/>
      <c r="IHB158" s="441"/>
      <c r="IHC158" s="441"/>
      <c r="IHD158" s="441"/>
      <c r="IHE158" s="441"/>
      <c r="IHF158" s="441"/>
      <c r="IHG158" s="441"/>
      <c r="IHH158" s="441"/>
      <c r="IHI158" s="441"/>
      <c r="IHJ158" s="441"/>
      <c r="IHK158" s="441"/>
      <c r="IHL158" s="441"/>
      <c r="IHM158" s="441"/>
      <c r="IHN158" s="441"/>
      <c r="IHO158" s="441"/>
      <c r="IHP158" s="441"/>
      <c r="IHQ158" s="441"/>
      <c r="IHR158" s="441"/>
      <c r="IHS158" s="441"/>
      <c r="IHT158" s="441"/>
      <c r="IHU158" s="441"/>
      <c r="IHV158" s="441"/>
      <c r="IHW158" s="441"/>
      <c r="IHX158" s="441"/>
      <c r="IHY158" s="441"/>
      <c r="IHZ158" s="441"/>
      <c r="IIA158" s="441"/>
      <c r="IIB158" s="441"/>
      <c r="IIC158" s="441"/>
      <c r="IID158" s="441"/>
      <c r="IIE158" s="441"/>
      <c r="IIF158" s="441"/>
      <c r="IIG158" s="441"/>
      <c r="IIH158" s="441"/>
      <c r="III158" s="441"/>
      <c r="IIJ158" s="441"/>
      <c r="IIK158" s="441"/>
      <c r="IIL158" s="441"/>
      <c r="IIM158" s="441"/>
      <c r="IIN158" s="441"/>
      <c r="IIO158" s="441"/>
      <c r="IIP158" s="441"/>
      <c r="IIQ158" s="441"/>
      <c r="IIR158" s="441"/>
      <c r="IIS158" s="441"/>
      <c r="IIT158" s="441"/>
      <c r="IIU158" s="441"/>
      <c r="IIV158" s="441"/>
      <c r="IIW158" s="441"/>
      <c r="IIX158" s="441"/>
      <c r="IIY158" s="441"/>
      <c r="IIZ158" s="441"/>
      <c r="IJA158" s="441"/>
      <c r="IJB158" s="441"/>
      <c r="IJC158" s="441"/>
      <c r="IJD158" s="441"/>
      <c r="IJE158" s="441"/>
      <c r="IJF158" s="441"/>
      <c r="IJG158" s="441"/>
      <c r="IJH158" s="441"/>
      <c r="IJI158" s="441"/>
      <c r="IJJ158" s="441"/>
      <c r="IJK158" s="441"/>
      <c r="IJL158" s="441"/>
      <c r="IJM158" s="441"/>
      <c r="IJN158" s="441"/>
      <c r="IJO158" s="441"/>
      <c r="IJP158" s="441"/>
      <c r="IJQ158" s="441"/>
      <c r="IJR158" s="441"/>
      <c r="IJS158" s="441"/>
      <c r="IJT158" s="441"/>
      <c r="IJU158" s="441"/>
      <c r="IJV158" s="441"/>
      <c r="IJW158" s="441"/>
      <c r="IJX158" s="441"/>
      <c r="IJY158" s="441"/>
      <c r="IJZ158" s="441"/>
      <c r="IKA158" s="441"/>
      <c r="IKB158" s="441"/>
      <c r="IKC158" s="441"/>
      <c r="IKD158" s="441"/>
      <c r="IKE158" s="441"/>
      <c r="IKF158" s="441"/>
      <c r="IKG158" s="441"/>
      <c r="IKH158" s="441"/>
      <c r="IKI158" s="441"/>
      <c r="IKJ158" s="441"/>
      <c r="IKK158" s="441"/>
      <c r="IKL158" s="441"/>
      <c r="IKM158" s="441"/>
      <c r="IKN158" s="441"/>
      <c r="IKO158" s="441"/>
      <c r="IKP158" s="441"/>
      <c r="IKQ158" s="441"/>
      <c r="IKR158" s="441"/>
      <c r="IKS158" s="441"/>
      <c r="IKT158" s="441"/>
      <c r="IKU158" s="441"/>
      <c r="IKV158" s="441"/>
      <c r="IKW158" s="441"/>
      <c r="IKX158" s="441"/>
      <c r="IKY158" s="441"/>
      <c r="IKZ158" s="441"/>
      <c r="ILA158" s="441"/>
      <c r="ILB158" s="441"/>
      <c r="ILC158" s="441"/>
      <c r="ILD158" s="441"/>
      <c r="ILE158" s="441"/>
      <c r="ILF158" s="441"/>
      <c r="ILG158" s="441"/>
      <c r="ILH158" s="441"/>
      <c r="ILI158" s="441"/>
      <c r="ILJ158" s="441"/>
      <c r="ILK158" s="441"/>
      <c r="ILL158" s="441"/>
      <c r="ILM158" s="441"/>
      <c r="ILN158" s="441"/>
      <c r="ILO158" s="441"/>
      <c r="ILP158" s="441"/>
      <c r="ILQ158" s="441"/>
      <c r="ILR158" s="441"/>
      <c r="ILS158" s="441"/>
      <c r="ILT158" s="441"/>
      <c r="ILU158" s="441"/>
      <c r="ILV158" s="441"/>
      <c r="ILW158" s="441"/>
      <c r="ILX158" s="441"/>
      <c r="ILY158" s="441"/>
      <c r="ILZ158" s="441"/>
      <c r="IMA158" s="441"/>
      <c r="IMB158" s="441"/>
      <c r="IMC158" s="441"/>
      <c r="IMD158" s="441"/>
      <c r="IME158" s="441"/>
      <c r="IMF158" s="441"/>
      <c r="IMG158" s="441"/>
      <c r="IMH158" s="441"/>
      <c r="IMI158" s="441"/>
      <c r="IMJ158" s="441"/>
      <c r="IMK158" s="441"/>
      <c r="IML158" s="441"/>
      <c r="IMM158" s="441"/>
      <c r="IMN158" s="441"/>
      <c r="IMO158" s="441"/>
      <c r="IMP158" s="441"/>
      <c r="IMQ158" s="441"/>
      <c r="IMR158" s="441"/>
      <c r="IMS158" s="441"/>
      <c r="IMT158" s="441"/>
      <c r="IMU158" s="441"/>
      <c r="IMV158" s="441"/>
      <c r="IMW158" s="441"/>
      <c r="IMX158" s="441"/>
      <c r="IMY158" s="441"/>
      <c r="IMZ158" s="441"/>
      <c r="INA158" s="441"/>
      <c r="INB158" s="441"/>
      <c r="INC158" s="441"/>
      <c r="IND158" s="441"/>
      <c r="INE158" s="441"/>
      <c r="INF158" s="441"/>
      <c r="ING158" s="441"/>
      <c r="INH158" s="441"/>
      <c r="INI158" s="441"/>
      <c r="INJ158" s="441"/>
      <c r="INK158" s="441"/>
      <c r="INL158" s="441"/>
      <c r="INM158" s="441"/>
      <c r="INN158" s="441"/>
      <c r="INO158" s="441"/>
      <c r="INP158" s="441"/>
      <c r="INQ158" s="441"/>
      <c r="INR158" s="441"/>
      <c r="INS158" s="441"/>
      <c r="INT158" s="441"/>
      <c r="INU158" s="441"/>
      <c r="INV158" s="441"/>
      <c r="INW158" s="441"/>
      <c r="INX158" s="441"/>
      <c r="INY158" s="441"/>
      <c r="INZ158" s="441"/>
      <c r="IOA158" s="441"/>
      <c r="IOB158" s="441"/>
      <c r="IOC158" s="441"/>
      <c r="IOD158" s="441"/>
      <c r="IOE158" s="441"/>
      <c r="IOF158" s="441"/>
      <c r="IOG158" s="441"/>
      <c r="IOH158" s="441"/>
      <c r="IOI158" s="441"/>
      <c r="IOJ158" s="441"/>
      <c r="IOK158" s="441"/>
      <c r="IOL158" s="441"/>
      <c r="IOM158" s="441"/>
      <c r="ION158" s="441"/>
      <c r="IOO158" s="441"/>
      <c r="IOP158" s="441"/>
      <c r="IOQ158" s="441"/>
      <c r="IOR158" s="441"/>
      <c r="IOS158" s="441"/>
      <c r="IOT158" s="441"/>
      <c r="IOU158" s="441"/>
      <c r="IOV158" s="441"/>
      <c r="IOW158" s="441"/>
      <c r="IOX158" s="441"/>
      <c r="IOY158" s="441"/>
      <c r="IOZ158" s="441"/>
      <c r="IPA158" s="441"/>
      <c r="IPB158" s="441"/>
      <c r="IPC158" s="441"/>
      <c r="IPD158" s="441"/>
      <c r="IPE158" s="441"/>
      <c r="IPF158" s="441"/>
      <c r="IPG158" s="441"/>
      <c r="IPH158" s="441"/>
      <c r="IPI158" s="441"/>
      <c r="IPJ158" s="441"/>
      <c r="IPK158" s="441"/>
      <c r="IPL158" s="441"/>
      <c r="IPM158" s="441"/>
      <c r="IPN158" s="441"/>
      <c r="IPO158" s="441"/>
      <c r="IPP158" s="441"/>
      <c r="IPQ158" s="441"/>
      <c r="IPR158" s="441"/>
      <c r="IPS158" s="441"/>
      <c r="IPT158" s="441"/>
      <c r="IPU158" s="441"/>
      <c r="IPV158" s="441"/>
      <c r="IPW158" s="441"/>
      <c r="IPX158" s="441"/>
      <c r="IPY158" s="441"/>
      <c r="IPZ158" s="441"/>
      <c r="IQA158" s="441"/>
      <c r="IQB158" s="441"/>
      <c r="IQC158" s="441"/>
      <c r="IQD158" s="441"/>
      <c r="IQE158" s="441"/>
      <c r="IQF158" s="441"/>
      <c r="IQG158" s="441"/>
      <c r="IQH158" s="441"/>
      <c r="IQI158" s="441"/>
      <c r="IQJ158" s="441"/>
      <c r="IQK158" s="441"/>
      <c r="IQL158" s="441"/>
      <c r="IQM158" s="441"/>
      <c r="IQN158" s="441"/>
      <c r="IQO158" s="441"/>
      <c r="IQP158" s="441"/>
      <c r="IQQ158" s="441"/>
      <c r="IQR158" s="441"/>
      <c r="IQS158" s="441"/>
      <c r="IQT158" s="441"/>
      <c r="IQU158" s="441"/>
      <c r="IQV158" s="441"/>
      <c r="IQW158" s="441"/>
      <c r="IQX158" s="441"/>
      <c r="IQY158" s="441"/>
      <c r="IQZ158" s="441"/>
      <c r="IRA158" s="441"/>
      <c r="IRB158" s="441"/>
      <c r="IRC158" s="441"/>
      <c r="IRD158" s="441"/>
      <c r="IRE158" s="441"/>
      <c r="IRF158" s="441"/>
      <c r="IRG158" s="441"/>
      <c r="IRH158" s="441"/>
      <c r="IRI158" s="441"/>
      <c r="IRJ158" s="441"/>
      <c r="IRK158" s="441"/>
      <c r="IRL158" s="441"/>
      <c r="IRM158" s="441"/>
      <c r="IRN158" s="441"/>
      <c r="IRO158" s="441"/>
      <c r="IRP158" s="441"/>
      <c r="IRQ158" s="441"/>
      <c r="IRR158" s="441"/>
      <c r="IRS158" s="441"/>
      <c r="IRT158" s="441"/>
      <c r="IRU158" s="441"/>
      <c r="IRV158" s="441"/>
      <c r="IRW158" s="441"/>
      <c r="IRX158" s="441"/>
      <c r="IRY158" s="441"/>
      <c r="IRZ158" s="441"/>
      <c r="ISA158" s="441"/>
      <c r="ISB158" s="441"/>
      <c r="ISC158" s="441"/>
      <c r="ISD158" s="441"/>
      <c r="ISE158" s="441"/>
      <c r="ISF158" s="441"/>
      <c r="ISG158" s="441"/>
      <c r="ISH158" s="441"/>
      <c r="ISI158" s="441"/>
      <c r="ISJ158" s="441"/>
      <c r="ISK158" s="441"/>
      <c r="ISL158" s="441"/>
      <c r="ISM158" s="441"/>
      <c r="ISN158" s="441"/>
      <c r="ISO158" s="441"/>
      <c r="ISP158" s="441"/>
      <c r="ISQ158" s="441"/>
      <c r="ISR158" s="441"/>
      <c r="ISS158" s="441"/>
      <c r="IST158" s="441"/>
      <c r="ISU158" s="441"/>
      <c r="ISV158" s="441"/>
      <c r="ISW158" s="441"/>
      <c r="ISX158" s="441"/>
      <c r="ISY158" s="441"/>
      <c r="ISZ158" s="441"/>
      <c r="ITA158" s="441"/>
      <c r="ITB158" s="441"/>
      <c r="ITC158" s="441"/>
      <c r="ITD158" s="441"/>
      <c r="ITE158" s="441"/>
      <c r="ITF158" s="441"/>
      <c r="ITG158" s="441"/>
      <c r="ITH158" s="441"/>
      <c r="ITI158" s="441"/>
      <c r="ITJ158" s="441"/>
      <c r="ITK158" s="441"/>
      <c r="ITL158" s="441"/>
      <c r="ITM158" s="441"/>
      <c r="ITN158" s="441"/>
      <c r="ITO158" s="441"/>
      <c r="ITP158" s="441"/>
      <c r="ITQ158" s="441"/>
      <c r="ITR158" s="441"/>
      <c r="ITS158" s="441"/>
      <c r="ITT158" s="441"/>
      <c r="ITU158" s="441"/>
      <c r="ITV158" s="441"/>
      <c r="ITW158" s="441"/>
      <c r="ITX158" s="441"/>
      <c r="ITY158" s="441"/>
      <c r="ITZ158" s="441"/>
      <c r="IUA158" s="441"/>
      <c r="IUB158" s="441"/>
      <c r="IUC158" s="441"/>
      <c r="IUD158" s="441"/>
      <c r="IUE158" s="441"/>
      <c r="IUF158" s="441"/>
      <c r="IUG158" s="441"/>
      <c r="IUH158" s="441"/>
      <c r="IUI158" s="441"/>
      <c r="IUJ158" s="441"/>
      <c r="IUK158" s="441"/>
      <c r="IUL158" s="441"/>
      <c r="IUM158" s="441"/>
      <c r="IUN158" s="441"/>
      <c r="IUO158" s="441"/>
      <c r="IUP158" s="441"/>
      <c r="IUQ158" s="441"/>
      <c r="IUR158" s="441"/>
      <c r="IUS158" s="441"/>
      <c r="IUT158" s="441"/>
      <c r="IUU158" s="441"/>
      <c r="IUV158" s="441"/>
      <c r="IUW158" s="441"/>
      <c r="IUX158" s="441"/>
      <c r="IUY158" s="441"/>
      <c r="IUZ158" s="441"/>
      <c r="IVA158" s="441"/>
      <c r="IVB158" s="441"/>
      <c r="IVC158" s="441"/>
      <c r="IVD158" s="441"/>
      <c r="IVE158" s="441"/>
      <c r="IVF158" s="441"/>
      <c r="IVG158" s="441"/>
      <c r="IVH158" s="441"/>
      <c r="IVI158" s="441"/>
      <c r="IVJ158" s="441"/>
      <c r="IVK158" s="441"/>
      <c r="IVL158" s="441"/>
      <c r="IVM158" s="441"/>
      <c r="IVN158" s="441"/>
      <c r="IVO158" s="441"/>
      <c r="IVP158" s="441"/>
      <c r="IVQ158" s="441"/>
      <c r="IVR158" s="441"/>
      <c r="IVS158" s="441"/>
      <c r="IVT158" s="441"/>
      <c r="IVU158" s="441"/>
      <c r="IVV158" s="441"/>
      <c r="IVW158" s="441"/>
      <c r="IVX158" s="441"/>
      <c r="IVY158" s="441"/>
      <c r="IVZ158" s="441"/>
      <c r="IWA158" s="441"/>
      <c r="IWB158" s="441"/>
      <c r="IWC158" s="441"/>
      <c r="IWD158" s="441"/>
      <c r="IWE158" s="441"/>
      <c r="IWF158" s="441"/>
      <c r="IWG158" s="441"/>
      <c r="IWH158" s="441"/>
      <c r="IWI158" s="441"/>
      <c r="IWJ158" s="441"/>
      <c r="IWK158" s="441"/>
      <c r="IWL158" s="441"/>
      <c r="IWM158" s="441"/>
      <c r="IWN158" s="441"/>
      <c r="IWO158" s="441"/>
      <c r="IWP158" s="441"/>
      <c r="IWQ158" s="441"/>
      <c r="IWR158" s="441"/>
      <c r="IWS158" s="441"/>
      <c r="IWT158" s="441"/>
      <c r="IWU158" s="441"/>
      <c r="IWV158" s="441"/>
      <c r="IWW158" s="441"/>
      <c r="IWX158" s="441"/>
      <c r="IWY158" s="441"/>
      <c r="IWZ158" s="441"/>
      <c r="IXA158" s="441"/>
      <c r="IXB158" s="441"/>
      <c r="IXC158" s="441"/>
      <c r="IXD158" s="441"/>
      <c r="IXE158" s="441"/>
      <c r="IXF158" s="441"/>
      <c r="IXG158" s="441"/>
      <c r="IXH158" s="441"/>
      <c r="IXI158" s="441"/>
      <c r="IXJ158" s="441"/>
      <c r="IXK158" s="441"/>
      <c r="IXL158" s="441"/>
      <c r="IXM158" s="441"/>
      <c r="IXN158" s="441"/>
      <c r="IXO158" s="441"/>
      <c r="IXP158" s="441"/>
      <c r="IXQ158" s="441"/>
      <c r="IXR158" s="441"/>
      <c r="IXS158" s="441"/>
      <c r="IXT158" s="441"/>
      <c r="IXU158" s="441"/>
      <c r="IXV158" s="441"/>
      <c r="IXW158" s="441"/>
      <c r="IXX158" s="441"/>
      <c r="IXY158" s="441"/>
      <c r="IXZ158" s="441"/>
      <c r="IYA158" s="441"/>
      <c r="IYB158" s="441"/>
      <c r="IYC158" s="441"/>
      <c r="IYD158" s="441"/>
      <c r="IYE158" s="441"/>
      <c r="IYF158" s="441"/>
      <c r="IYG158" s="441"/>
      <c r="IYH158" s="441"/>
      <c r="IYI158" s="441"/>
      <c r="IYJ158" s="441"/>
      <c r="IYK158" s="441"/>
      <c r="IYL158" s="441"/>
      <c r="IYM158" s="441"/>
      <c r="IYN158" s="441"/>
      <c r="IYO158" s="441"/>
      <c r="IYP158" s="441"/>
      <c r="IYQ158" s="441"/>
      <c r="IYR158" s="441"/>
      <c r="IYS158" s="441"/>
      <c r="IYT158" s="441"/>
      <c r="IYU158" s="441"/>
      <c r="IYV158" s="441"/>
      <c r="IYW158" s="441"/>
      <c r="IYX158" s="441"/>
      <c r="IYY158" s="441"/>
      <c r="IYZ158" s="441"/>
      <c r="IZA158" s="441"/>
      <c r="IZB158" s="441"/>
      <c r="IZC158" s="441"/>
      <c r="IZD158" s="441"/>
      <c r="IZE158" s="441"/>
      <c r="IZF158" s="441"/>
      <c r="IZG158" s="441"/>
      <c r="IZH158" s="441"/>
      <c r="IZI158" s="441"/>
      <c r="IZJ158" s="441"/>
      <c r="IZK158" s="441"/>
      <c r="IZL158" s="441"/>
      <c r="IZM158" s="441"/>
      <c r="IZN158" s="441"/>
      <c r="IZO158" s="441"/>
      <c r="IZP158" s="441"/>
      <c r="IZQ158" s="441"/>
      <c r="IZR158" s="441"/>
      <c r="IZS158" s="441"/>
      <c r="IZT158" s="441"/>
      <c r="IZU158" s="441"/>
      <c r="IZV158" s="441"/>
      <c r="IZW158" s="441"/>
      <c r="IZX158" s="441"/>
      <c r="IZY158" s="441"/>
      <c r="IZZ158" s="441"/>
      <c r="JAA158" s="441"/>
      <c r="JAB158" s="441"/>
      <c r="JAC158" s="441"/>
      <c r="JAD158" s="441"/>
      <c r="JAE158" s="441"/>
      <c r="JAF158" s="441"/>
      <c r="JAG158" s="441"/>
      <c r="JAH158" s="441"/>
      <c r="JAI158" s="441"/>
      <c r="JAJ158" s="441"/>
      <c r="JAK158" s="441"/>
      <c r="JAL158" s="441"/>
      <c r="JAM158" s="441"/>
      <c r="JAN158" s="441"/>
      <c r="JAO158" s="441"/>
      <c r="JAP158" s="441"/>
      <c r="JAQ158" s="441"/>
      <c r="JAR158" s="441"/>
      <c r="JAS158" s="441"/>
      <c r="JAT158" s="441"/>
      <c r="JAU158" s="441"/>
      <c r="JAV158" s="441"/>
      <c r="JAW158" s="441"/>
      <c r="JAX158" s="441"/>
      <c r="JAY158" s="441"/>
      <c r="JAZ158" s="441"/>
      <c r="JBA158" s="441"/>
      <c r="JBB158" s="441"/>
      <c r="JBC158" s="441"/>
      <c r="JBD158" s="441"/>
      <c r="JBE158" s="441"/>
      <c r="JBF158" s="441"/>
      <c r="JBG158" s="441"/>
      <c r="JBH158" s="441"/>
      <c r="JBI158" s="441"/>
      <c r="JBJ158" s="441"/>
      <c r="JBK158" s="441"/>
      <c r="JBL158" s="441"/>
      <c r="JBM158" s="441"/>
      <c r="JBN158" s="441"/>
      <c r="JBO158" s="441"/>
      <c r="JBP158" s="441"/>
      <c r="JBQ158" s="441"/>
      <c r="JBR158" s="441"/>
      <c r="JBS158" s="441"/>
      <c r="JBT158" s="441"/>
      <c r="JBU158" s="441"/>
      <c r="JBV158" s="441"/>
      <c r="JBW158" s="441"/>
      <c r="JBX158" s="441"/>
      <c r="JBY158" s="441"/>
      <c r="JBZ158" s="441"/>
      <c r="JCA158" s="441"/>
      <c r="JCB158" s="441"/>
      <c r="JCC158" s="441"/>
      <c r="JCD158" s="441"/>
      <c r="JCE158" s="441"/>
      <c r="JCF158" s="441"/>
      <c r="JCG158" s="441"/>
      <c r="JCH158" s="441"/>
      <c r="JCI158" s="441"/>
      <c r="JCJ158" s="441"/>
      <c r="JCK158" s="441"/>
      <c r="JCL158" s="441"/>
      <c r="JCM158" s="441"/>
      <c r="JCN158" s="441"/>
      <c r="JCO158" s="441"/>
      <c r="JCP158" s="441"/>
      <c r="JCQ158" s="441"/>
      <c r="JCR158" s="441"/>
      <c r="JCS158" s="441"/>
      <c r="JCT158" s="441"/>
      <c r="JCU158" s="441"/>
      <c r="JCV158" s="441"/>
      <c r="JCW158" s="441"/>
      <c r="JCX158" s="441"/>
      <c r="JCY158" s="441"/>
      <c r="JCZ158" s="441"/>
      <c r="JDA158" s="441"/>
      <c r="JDB158" s="441"/>
      <c r="JDC158" s="441"/>
      <c r="JDD158" s="441"/>
      <c r="JDE158" s="441"/>
      <c r="JDF158" s="441"/>
      <c r="JDG158" s="441"/>
      <c r="JDH158" s="441"/>
      <c r="JDI158" s="441"/>
      <c r="JDJ158" s="441"/>
      <c r="JDK158" s="441"/>
      <c r="JDL158" s="441"/>
      <c r="JDM158" s="441"/>
      <c r="JDN158" s="441"/>
      <c r="JDO158" s="441"/>
      <c r="JDP158" s="441"/>
      <c r="JDQ158" s="441"/>
      <c r="JDR158" s="441"/>
      <c r="JDS158" s="441"/>
      <c r="JDT158" s="441"/>
      <c r="JDU158" s="441"/>
      <c r="JDV158" s="441"/>
      <c r="JDW158" s="441"/>
      <c r="JDX158" s="441"/>
      <c r="JDY158" s="441"/>
      <c r="JDZ158" s="441"/>
      <c r="JEA158" s="441"/>
      <c r="JEB158" s="441"/>
      <c r="JEC158" s="441"/>
      <c r="JED158" s="441"/>
      <c r="JEE158" s="441"/>
      <c r="JEF158" s="441"/>
      <c r="JEG158" s="441"/>
      <c r="JEH158" s="441"/>
      <c r="JEI158" s="441"/>
      <c r="JEJ158" s="441"/>
      <c r="JEK158" s="441"/>
      <c r="JEL158" s="441"/>
      <c r="JEM158" s="441"/>
      <c r="JEN158" s="441"/>
      <c r="JEO158" s="441"/>
      <c r="JEP158" s="441"/>
      <c r="JEQ158" s="441"/>
      <c r="JER158" s="441"/>
      <c r="JES158" s="441"/>
      <c r="JET158" s="441"/>
      <c r="JEU158" s="441"/>
      <c r="JEV158" s="441"/>
      <c r="JEW158" s="441"/>
      <c r="JEX158" s="441"/>
      <c r="JEY158" s="441"/>
      <c r="JEZ158" s="441"/>
      <c r="JFA158" s="441"/>
      <c r="JFB158" s="441"/>
      <c r="JFC158" s="441"/>
      <c r="JFD158" s="441"/>
      <c r="JFE158" s="441"/>
      <c r="JFF158" s="441"/>
      <c r="JFG158" s="441"/>
      <c r="JFH158" s="441"/>
      <c r="JFI158" s="441"/>
      <c r="JFJ158" s="441"/>
      <c r="JFK158" s="441"/>
      <c r="JFL158" s="441"/>
      <c r="JFM158" s="441"/>
      <c r="JFN158" s="441"/>
      <c r="JFO158" s="441"/>
      <c r="JFP158" s="441"/>
      <c r="JFQ158" s="441"/>
      <c r="JFR158" s="441"/>
      <c r="JFS158" s="441"/>
      <c r="JFT158" s="441"/>
      <c r="JFU158" s="441"/>
      <c r="JFV158" s="441"/>
      <c r="JFW158" s="441"/>
      <c r="JFX158" s="441"/>
      <c r="JFY158" s="441"/>
      <c r="JFZ158" s="441"/>
      <c r="JGA158" s="441"/>
      <c r="JGB158" s="441"/>
      <c r="JGC158" s="441"/>
      <c r="JGD158" s="441"/>
      <c r="JGE158" s="441"/>
      <c r="JGF158" s="441"/>
      <c r="JGG158" s="441"/>
      <c r="JGH158" s="441"/>
      <c r="JGI158" s="441"/>
      <c r="JGJ158" s="441"/>
      <c r="JGK158" s="441"/>
      <c r="JGL158" s="441"/>
      <c r="JGM158" s="441"/>
      <c r="JGN158" s="441"/>
      <c r="JGO158" s="441"/>
      <c r="JGP158" s="441"/>
      <c r="JGQ158" s="441"/>
      <c r="JGR158" s="441"/>
      <c r="JGS158" s="441"/>
      <c r="JGT158" s="441"/>
      <c r="JGU158" s="441"/>
      <c r="JGV158" s="441"/>
      <c r="JGW158" s="441"/>
      <c r="JGX158" s="441"/>
      <c r="JGY158" s="441"/>
      <c r="JGZ158" s="441"/>
      <c r="JHA158" s="441"/>
      <c r="JHB158" s="441"/>
      <c r="JHC158" s="441"/>
      <c r="JHD158" s="441"/>
      <c r="JHE158" s="441"/>
      <c r="JHF158" s="441"/>
      <c r="JHG158" s="441"/>
      <c r="JHH158" s="441"/>
      <c r="JHI158" s="441"/>
      <c r="JHJ158" s="441"/>
      <c r="JHK158" s="441"/>
      <c r="JHL158" s="441"/>
      <c r="JHM158" s="441"/>
      <c r="JHN158" s="441"/>
      <c r="JHO158" s="441"/>
      <c r="JHP158" s="441"/>
      <c r="JHQ158" s="441"/>
      <c r="JHR158" s="441"/>
      <c r="JHS158" s="441"/>
      <c r="JHT158" s="441"/>
      <c r="JHU158" s="441"/>
      <c r="JHV158" s="441"/>
      <c r="JHW158" s="441"/>
      <c r="JHX158" s="441"/>
      <c r="JHY158" s="441"/>
      <c r="JHZ158" s="441"/>
      <c r="JIA158" s="441"/>
      <c r="JIB158" s="441"/>
      <c r="JIC158" s="441"/>
      <c r="JID158" s="441"/>
      <c r="JIE158" s="441"/>
      <c r="JIF158" s="441"/>
      <c r="JIG158" s="441"/>
      <c r="JIH158" s="441"/>
      <c r="JII158" s="441"/>
      <c r="JIJ158" s="441"/>
      <c r="JIK158" s="441"/>
      <c r="JIL158" s="441"/>
      <c r="JIM158" s="441"/>
      <c r="JIN158" s="441"/>
      <c r="JIO158" s="441"/>
      <c r="JIP158" s="441"/>
      <c r="JIQ158" s="441"/>
      <c r="JIR158" s="441"/>
      <c r="JIS158" s="441"/>
      <c r="JIT158" s="441"/>
      <c r="JIU158" s="441"/>
      <c r="JIV158" s="441"/>
      <c r="JIW158" s="441"/>
      <c r="JIX158" s="441"/>
      <c r="JIY158" s="441"/>
      <c r="JIZ158" s="441"/>
      <c r="JJA158" s="441"/>
      <c r="JJB158" s="441"/>
      <c r="JJC158" s="441"/>
      <c r="JJD158" s="441"/>
      <c r="JJE158" s="441"/>
      <c r="JJF158" s="441"/>
      <c r="JJG158" s="441"/>
      <c r="JJH158" s="441"/>
      <c r="JJI158" s="441"/>
      <c r="JJJ158" s="441"/>
      <c r="JJK158" s="441"/>
      <c r="JJL158" s="441"/>
      <c r="JJM158" s="441"/>
      <c r="JJN158" s="441"/>
      <c r="JJO158" s="441"/>
      <c r="JJP158" s="441"/>
      <c r="JJQ158" s="441"/>
      <c r="JJR158" s="441"/>
      <c r="JJS158" s="441"/>
      <c r="JJT158" s="441"/>
      <c r="JJU158" s="441"/>
      <c r="JJV158" s="441"/>
      <c r="JJW158" s="441"/>
      <c r="JJX158" s="441"/>
      <c r="JJY158" s="441"/>
      <c r="JJZ158" s="441"/>
      <c r="JKA158" s="441"/>
      <c r="JKB158" s="441"/>
      <c r="JKC158" s="441"/>
      <c r="JKD158" s="441"/>
      <c r="JKE158" s="441"/>
      <c r="JKF158" s="441"/>
      <c r="JKG158" s="441"/>
      <c r="JKH158" s="441"/>
      <c r="JKI158" s="441"/>
      <c r="JKJ158" s="441"/>
      <c r="JKK158" s="441"/>
      <c r="JKL158" s="441"/>
      <c r="JKM158" s="441"/>
      <c r="JKN158" s="441"/>
      <c r="JKO158" s="441"/>
      <c r="JKP158" s="441"/>
      <c r="JKQ158" s="441"/>
      <c r="JKR158" s="441"/>
      <c r="JKS158" s="441"/>
      <c r="JKT158" s="441"/>
      <c r="JKU158" s="441"/>
      <c r="JKV158" s="441"/>
      <c r="JKW158" s="441"/>
      <c r="JKX158" s="441"/>
      <c r="JKY158" s="441"/>
      <c r="JKZ158" s="441"/>
      <c r="JLA158" s="441"/>
      <c r="JLB158" s="441"/>
      <c r="JLC158" s="441"/>
      <c r="JLD158" s="441"/>
      <c r="JLE158" s="441"/>
      <c r="JLF158" s="441"/>
      <c r="JLG158" s="441"/>
      <c r="JLH158" s="441"/>
      <c r="JLI158" s="441"/>
      <c r="JLJ158" s="441"/>
      <c r="JLK158" s="441"/>
      <c r="JLL158" s="441"/>
      <c r="JLM158" s="441"/>
      <c r="JLN158" s="441"/>
      <c r="JLO158" s="441"/>
      <c r="JLP158" s="441"/>
      <c r="JLQ158" s="441"/>
      <c r="JLR158" s="441"/>
      <c r="JLS158" s="441"/>
      <c r="JLT158" s="441"/>
      <c r="JLU158" s="441"/>
      <c r="JLV158" s="441"/>
      <c r="JLW158" s="441"/>
      <c r="JLX158" s="441"/>
      <c r="JLY158" s="441"/>
      <c r="JLZ158" s="441"/>
      <c r="JMA158" s="441"/>
      <c r="JMB158" s="441"/>
      <c r="JMC158" s="441"/>
      <c r="JMD158" s="441"/>
      <c r="JME158" s="441"/>
      <c r="JMF158" s="441"/>
      <c r="JMG158" s="441"/>
      <c r="JMH158" s="441"/>
      <c r="JMI158" s="441"/>
      <c r="JMJ158" s="441"/>
      <c r="JMK158" s="441"/>
      <c r="JML158" s="441"/>
      <c r="JMM158" s="441"/>
      <c r="JMN158" s="441"/>
      <c r="JMO158" s="441"/>
      <c r="JMP158" s="441"/>
      <c r="JMQ158" s="441"/>
      <c r="JMR158" s="441"/>
      <c r="JMS158" s="441"/>
      <c r="JMT158" s="441"/>
      <c r="JMU158" s="441"/>
      <c r="JMV158" s="441"/>
      <c r="JMW158" s="441"/>
      <c r="JMX158" s="441"/>
      <c r="JMY158" s="441"/>
      <c r="JMZ158" s="441"/>
      <c r="JNA158" s="441"/>
      <c r="JNB158" s="441"/>
      <c r="JNC158" s="441"/>
      <c r="JND158" s="441"/>
      <c r="JNE158" s="441"/>
      <c r="JNF158" s="441"/>
      <c r="JNG158" s="441"/>
      <c r="JNH158" s="441"/>
      <c r="JNI158" s="441"/>
      <c r="JNJ158" s="441"/>
      <c r="JNK158" s="441"/>
      <c r="JNL158" s="441"/>
      <c r="JNM158" s="441"/>
      <c r="JNN158" s="441"/>
      <c r="JNO158" s="441"/>
      <c r="JNP158" s="441"/>
      <c r="JNQ158" s="441"/>
      <c r="JNR158" s="441"/>
      <c r="JNS158" s="441"/>
      <c r="JNT158" s="441"/>
      <c r="JNU158" s="441"/>
      <c r="JNV158" s="441"/>
      <c r="JNW158" s="441"/>
      <c r="JNX158" s="441"/>
      <c r="JNY158" s="441"/>
      <c r="JNZ158" s="441"/>
      <c r="JOA158" s="441"/>
      <c r="JOB158" s="441"/>
      <c r="JOC158" s="441"/>
      <c r="JOD158" s="441"/>
      <c r="JOE158" s="441"/>
      <c r="JOF158" s="441"/>
      <c r="JOG158" s="441"/>
      <c r="JOH158" s="441"/>
      <c r="JOI158" s="441"/>
      <c r="JOJ158" s="441"/>
      <c r="JOK158" s="441"/>
      <c r="JOL158" s="441"/>
      <c r="JOM158" s="441"/>
      <c r="JON158" s="441"/>
      <c r="JOO158" s="441"/>
      <c r="JOP158" s="441"/>
      <c r="JOQ158" s="441"/>
      <c r="JOR158" s="441"/>
      <c r="JOS158" s="441"/>
      <c r="JOT158" s="441"/>
      <c r="JOU158" s="441"/>
      <c r="JOV158" s="441"/>
      <c r="JOW158" s="441"/>
      <c r="JOX158" s="441"/>
      <c r="JOY158" s="441"/>
      <c r="JOZ158" s="441"/>
      <c r="JPA158" s="441"/>
      <c r="JPB158" s="441"/>
      <c r="JPC158" s="441"/>
      <c r="JPD158" s="441"/>
      <c r="JPE158" s="441"/>
      <c r="JPF158" s="441"/>
      <c r="JPG158" s="441"/>
      <c r="JPH158" s="441"/>
      <c r="JPI158" s="441"/>
      <c r="JPJ158" s="441"/>
      <c r="JPK158" s="441"/>
      <c r="JPL158" s="441"/>
      <c r="JPM158" s="441"/>
      <c r="JPN158" s="441"/>
      <c r="JPO158" s="441"/>
      <c r="JPP158" s="441"/>
      <c r="JPQ158" s="441"/>
      <c r="JPR158" s="441"/>
      <c r="JPS158" s="441"/>
      <c r="JPT158" s="441"/>
      <c r="JPU158" s="441"/>
      <c r="JPV158" s="441"/>
      <c r="JPW158" s="441"/>
      <c r="JPX158" s="441"/>
      <c r="JPY158" s="441"/>
      <c r="JPZ158" s="441"/>
      <c r="JQA158" s="441"/>
      <c r="JQB158" s="441"/>
      <c r="JQC158" s="441"/>
      <c r="JQD158" s="441"/>
      <c r="JQE158" s="441"/>
      <c r="JQF158" s="441"/>
      <c r="JQG158" s="441"/>
      <c r="JQH158" s="441"/>
      <c r="JQI158" s="441"/>
      <c r="JQJ158" s="441"/>
      <c r="JQK158" s="441"/>
      <c r="JQL158" s="441"/>
      <c r="JQM158" s="441"/>
      <c r="JQN158" s="441"/>
      <c r="JQO158" s="441"/>
      <c r="JQP158" s="441"/>
      <c r="JQQ158" s="441"/>
      <c r="JQR158" s="441"/>
      <c r="JQS158" s="441"/>
      <c r="JQT158" s="441"/>
      <c r="JQU158" s="441"/>
      <c r="JQV158" s="441"/>
      <c r="JQW158" s="441"/>
      <c r="JQX158" s="441"/>
      <c r="JQY158" s="441"/>
      <c r="JQZ158" s="441"/>
      <c r="JRA158" s="441"/>
      <c r="JRB158" s="441"/>
      <c r="JRC158" s="441"/>
      <c r="JRD158" s="441"/>
      <c r="JRE158" s="441"/>
      <c r="JRF158" s="441"/>
      <c r="JRG158" s="441"/>
      <c r="JRH158" s="441"/>
      <c r="JRI158" s="441"/>
      <c r="JRJ158" s="441"/>
      <c r="JRK158" s="441"/>
      <c r="JRL158" s="441"/>
      <c r="JRM158" s="441"/>
      <c r="JRN158" s="441"/>
      <c r="JRO158" s="441"/>
      <c r="JRP158" s="441"/>
      <c r="JRQ158" s="441"/>
      <c r="JRR158" s="441"/>
      <c r="JRS158" s="441"/>
      <c r="JRT158" s="441"/>
      <c r="JRU158" s="441"/>
      <c r="JRV158" s="441"/>
      <c r="JRW158" s="441"/>
      <c r="JRX158" s="441"/>
      <c r="JRY158" s="441"/>
      <c r="JRZ158" s="441"/>
      <c r="JSA158" s="441"/>
      <c r="JSB158" s="441"/>
      <c r="JSC158" s="441"/>
      <c r="JSD158" s="441"/>
      <c r="JSE158" s="441"/>
      <c r="JSF158" s="441"/>
      <c r="JSG158" s="441"/>
      <c r="JSH158" s="441"/>
      <c r="JSI158" s="441"/>
      <c r="JSJ158" s="441"/>
      <c r="JSK158" s="441"/>
      <c r="JSL158" s="441"/>
      <c r="JSM158" s="441"/>
      <c r="JSN158" s="441"/>
      <c r="JSO158" s="441"/>
      <c r="JSP158" s="441"/>
      <c r="JSQ158" s="441"/>
      <c r="JSR158" s="441"/>
      <c r="JSS158" s="441"/>
      <c r="JST158" s="441"/>
      <c r="JSU158" s="441"/>
      <c r="JSV158" s="441"/>
      <c r="JSW158" s="441"/>
      <c r="JSX158" s="441"/>
      <c r="JSY158" s="441"/>
      <c r="JSZ158" s="441"/>
      <c r="JTA158" s="441"/>
      <c r="JTB158" s="441"/>
      <c r="JTC158" s="441"/>
      <c r="JTD158" s="441"/>
      <c r="JTE158" s="441"/>
      <c r="JTF158" s="441"/>
      <c r="JTG158" s="441"/>
      <c r="JTH158" s="441"/>
      <c r="JTI158" s="441"/>
      <c r="JTJ158" s="441"/>
      <c r="JTK158" s="441"/>
      <c r="JTL158" s="441"/>
      <c r="JTM158" s="441"/>
      <c r="JTN158" s="441"/>
      <c r="JTO158" s="441"/>
      <c r="JTP158" s="441"/>
      <c r="JTQ158" s="441"/>
      <c r="JTR158" s="441"/>
      <c r="JTS158" s="441"/>
      <c r="JTT158" s="441"/>
      <c r="JTU158" s="441"/>
      <c r="JTV158" s="441"/>
      <c r="JTW158" s="441"/>
      <c r="JTX158" s="441"/>
      <c r="JTY158" s="441"/>
      <c r="JTZ158" s="441"/>
      <c r="JUA158" s="441"/>
      <c r="JUB158" s="441"/>
      <c r="JUC158" s="441"/>
      <c r="JUD158" s="441"/>
      <c r="JUE158" s="441"/>
      <c r="JUF158" s="441"/>
      <c r="JUG158" s="441"/>
      <c r="JUH158" s="441"/>
      <c r="JUI158" s="441"/>
      <c r="JUJ158" s="441"/>
      <c r="JUK158" s="441"/>
      <c r="JUL158" s="441"/>
      <c r="JUM158" s="441"/>
      <c r="JUN158" s="441"/>
      <c r="JUO158" s="441"/>
      <c r="JUP158" s="441"/>
      <c r="JUQ158" s="441"/>
      <c r="JUR158" s="441"/>
      <c r="JUS158" s="441"/>
      <c r="JUT158" s="441"/>
      <c r="JUU158" s="441"/>
      <c r="JUV158" s="441"/>
      <c r="JUW158" s="441"/>
      <c r="JUX158" s="441"/>
      <c r="JUY158" s="441"/>
      <c r="JUZ158" s="441"/>
      <c r="JVA158" s="441"/>
      <c r="JVB158" s="441"/>
      <c r="JVC158" s="441"/>
      <c r="JVD158" s="441"/>
      <c r="JVE158" s="441"/>
      <c r="JVF158" s="441"/>
      <c r="JVG158" s="441"/>
      <c r="JVH158" s="441"/>
      <c r="JVI158" s="441"/>
      <c r="JVJ158" s="441"/>
      <c r="JVK158" s="441"/>
      <c r="JVL158" s="441"/>
      <c r="JVM158" s="441"/>
      <c r="JVN158" s="441"/>
      <c r="JVO158" s="441"/>
      <c r="JVP158" s="441"/>
      <c r="JVQ158" s="441"/>
      <c r="JVR158" s="441"/>
      <c r="JVS158" s="441"/>
      <c r="JVT158" s="441"/>
      <c r="JVU158" s="441"/>
      <c r="JVV158" s="441"/>
      <c r="JVW158" s="441"/>
      <c r="JVX158" s="441"/>
      <c r="JVY158" s="441"/>
      <c r="JVZ158" s="441"/>
      <c r="JWA158" s="441"/>
      <c r="JWB158" s="441"/>
      <c r="JWC158" s="441"/>
      <c r="JWD158" s="441"/>
      <c r="JWE158" s="441"/>
      <c r="JWF158" s="441"/>
      <c r="JWG158" s="441"/>
      <c r="JWH158" s="441"/>
      <c r="JWI158" s="441"/>
      <c r="JWJ158" s="441"/>
      <c r="JWK158" s="441"/>
      <c r="JWL158" s="441"/>
      <c r="JWM158" s="441"/>
      <c r="JWN158" s="441"/>
      <c r="JWO158" s="441"/>
      <c r="JWP158" s="441"/>
      <c r="JWQ158" s="441"/>
      <c r="JWR158" s="441"/>
      <c r="JWS158" s="441"/>
      <c r="JWT158" s="441"/>
      <c r="JWU158" s="441"/>
      <c r="JWV158" s="441"/>
      <c r="JWW158" s="441"/>
      <c r="JWX158" s="441"/>
      <c r="JWY158" s="441"/>
      <c r="JWZ158" s="441"/>
      <c r="JXA158" s="441"/>
      <c r="JXB158" s="441"/>
      <c r="JXC158" s="441"/>
      <c r="JXD158" s="441"/>
      <c r="JXE158" s="441"/>
      <c r="JXF158" s="441"/>
      <c r="JXG158" s="441"/>
      <c r="JXH158" s="441"/>
      <c r="JXI158" s="441"/>
      <c r="JXJ158" s="441"/>
      <c r="JXK158" s="441"/>
      <c r="JXL158" s="441"/>
      <c r="JXM158" s="441"/>
      <c r="JXN158" s="441"/>
      <c r="JXO158" s="441"/>
      <c r="JXP158" s="441"/>
      <c r="JXQ158" s="441"/>
      <c r="JXR158" s="441"/>
      <c r="JXS158" s="441"/>
      <c r="JXT158" s="441"/>
      <c r="JXU158" s="441"/>
      <c r="JXV158" s="441"/>
      <c r="JXW158" s="441"/>
      <c r="JXX158" s="441"/>
      <c r="JXY158" s="441"/>
      <c r="JXZ158" s="441"/>
      <c r="JYA158" s="441"/>
      <c r="JYB158" s="441"/>
      <c r="JYC158" s="441"/>
      <c r="JYD158" s="441"/>
      <c r="JYE158" s="441"/>
      <c r="JYF158" s="441"/>
      <c r="JYG158" s="441"/>
      <c r="JYH158" s="441"/>
      <c r="JYI158" s="441"/>
      <c r="JYJ158" s="441"/>
      <c r="JYK158" s="441"/>
      <c r="JYL158" s="441"/>
      <c r="JYM158" s="441"/>
      <c r="JYN158" s="441"/>
      <c r="JYO158" s="441"/>
      <c r="JYP158" s="441"/>
      <c r="JYQ158" s="441"/>
      <c r="JYR158" s="441"/>
      <c r="JYS158" s="441"/>
      <c r="JYT158" s="441"/>
      <c r="JYU158" s="441"/>
      <c r="JYV158" s="441"/>
      <c r="JYW158" s="441"/>
      <c r="JYX158" s="441"/>
      <c r="JYY158" s="441"/>
      <c r="JYZ158" s="441"/>
      <c r="JZA158" s="441"/>
      <c r="JZB158" s="441"/>
      <c r="JZC158" s="441"/>
      <c r="JZD158" s="441"/>
      <c r="JZE158" s="441"/>
      <c r="JZF158" s="441"/>
      <c r="JZG158" s="441"/>
      <c r="JZH158" s="441"/>
      <c r="JZI158" s="441"/>
      <c r="JZJ158" s="441"/>
      <c r="JZK158" s="441"/>
      <c r="JZL158" s="441"/>
      <c r="JZM158" s="441"/>
      <c r="JZN158" s="441"/>
      <c r="JZO158" s="441"/>
      <c r="JZP158" s="441"/>
      <c r="JZQ158" s="441"/>
      <c r="JZR158" s="441"/>
      <c r="JZS158" s="441"/>
      <c r="JZT158" s="441"/>
      <c r="JZU158" s="441"/>
      <c r="JZV158" s="441"/>
      <c r="JZW158" s="441"/>
      <c r="JZX158" s="441"/>
      <c r="JZY158" s="441"/>
      <c r="JZZ158" s="441"/>
      <c r="KAA158" s="441"/>
      <c r="KAB158" s="441"/>
      <c r="KAC158" s="441"/>
      <c r="KAD158" s="441"/>
      <c r="KAE158" s="441"/>
      <c r="KAF158" s="441"/>
      <c r="KAG158" s="441"/>
      <c r="KAH158" s="441"/>
      <c r="KAI158" s="441"/>
      <c r="KAJ158" s="441"/>
      <c r="KAK158" s="441"/>
      <c r="KAL158" s="441"/>
      <c r="KAM158" s="441"/>
      <c r="KAN158" s="441"/>
      <c r="KAO158" s="441"/>
      <c r="KAP158" s="441"/>
      <c r="KAQ158" s="441"/>
      <c r="KAR158" s="441"/>
      <c r="KAS158" s="441"/>
      <c r="KAT158" s="441"/>
      <c r="KAU158" s="441"/>
      <c r="KAV158" s="441"/>
      <c r="KAW158" s="441"/>
      <c r="KAX158" s="441"/>
      <c r="KAY158" s="441"/>
      <c r="KAZ158" s="441"/>
      <c r="KBA158" s="441"/>
      <c r="KBB158" s="441"/>
      <c r="KBC158" s="441"/>
      <c r="KBD158" s="441"/>
      <c r="KBE158" s="441"/>
      <c r="KBF158" s="441"/>
      <c r="KBG158" s="441"/>
      <c r="KBH158" s="441"/>
      <c r="KBI158" s="441"/>
      <c r="KBJ158" s="441"/>
      <c r="KBK158" s="441"/>
      <c r="KBL158" s="441"/>
      <c r="KBM158" s="441"/>
      <c r="KBN158" s="441"/>
      <c r="KBO158" s="441"/>
      <c r="KBP158" s="441"/>
      <c r="KBQ158" s="441"/>
      <c r="KBR158" s="441"/>
      <c r="KBS158" s="441"/>
      <c r="KBT158" s="441"/>
      <c r="KBU158" s="441"/>
      <c r="KBV158" s="441"/>
      <c r="KBW158" s="441"/>
      <c r="KBX158" s="441"/>
      <c r="KBY158" s="441"/>
      <c r="KBZ158" s="441"/>
      <c r="KCA158" s="441"/>
      <c r="KCB158" s="441"/>
      <c r="KCC158" s="441"/>
      <c r="KCD158" s="441"/>
      <c r="KCE158" s="441"/>
      <c r="KCF158" s="441"/>
      <c r="KCG158" s="441"/>
      <c r="KCH158" s="441"/>
      <c r="KCI158" s="441"/>
      <c r="KCJ158" s="441"/>
      <c r="KCK158" s="441"/>
      <c r="KCL158" s="441"/>
      <c r="KCM158" s="441"/>
      <c r="KCN158" s="441"/>
      <c r="KCO158" s="441"/>
      <c r="KCP158" s="441"/>
      <c r="KCQ158" s="441"/>
      <c r="KCR158" s="441"/>
      <c r="KCS158" s="441"/>
      <c r="KCT158" s="441"/>
      <c r="KCU158" s="441"/>
      <c r="KCV158" s="441"/>
      <c r="KCW158" s="441"/>
      <c r="KCX158" s="441"/>
      <c r="KCY158" s="441"/>
      <c r="KCZ158" s="441"/>
      <c r="KDA158" s="441"/>
      <c r="KDB158" s="441"/>
      <c r="KDC158" s="441"/>
      <c r="KDD158" s="441"/>
      <c r="KDE158" s="441"/>
      <c r="KDF158" s="441"/>
      <c r="KDG158" s="441"/>
      <c r="KDH158" s="441"/>
      <c r="KDI158" s="441"/>
      <c r="KDJ158" s="441"/>
      <c r="KDK158" s="441"/>
      <c r="KDL158" s="441"/>
      <c r="KDM158" s="441"/>
      <c r="KDN158" s="441"/>
      <c r="KDO158" s="441"/>
      <c r="KDP158" s="441"/>
      <c r="KDQ158" s="441"/>
      <c r="KDR158" s="441"/>
      <c r="KDS158" s="441"/>
      <c r="KDT158" s="441"/>
      <c r="KDU158" s="441"/>
      <c r="KDV158" s="441"/>
      <c r="KDW158" s="441"/>
      <c r="KDX158" s="441"/>
      <c r="KDY158" s="441"/>
      <c r="KDZ158" s="441"/>
      <c r="KEA158" s="441"/>
      <c r="KEB158" s="441"/>
      <c r="KEC158" s="441"/>
      <c r="KED158" s="441"/>
      <c r="KEE158" s="441"/>
      <c r="KEF158" s="441"/>
      <c r="KEG158" s="441"/>
      <c r="KEH158" s="441"/>
      <c r="KEI158" s="441"/>
      <c r="KEJ158" s="441"/>
      <c r="KEK158" s="441"/>
      <c r="KEL158" s="441"/>
      <c r="KEM158" s="441"/>
      <c r="KEN158" s="441"/>
      <c r="KEO158" s="441"/>
      <c r="KEP158" s="441"/>
      <c r="KEQ158" s="441"/>
      <c r="KER158" s="441"/>
      <c r="KES158" s="441"/>
      <c r="KET158" s="441"/>
      <c r="KEU158" s="441"/>
      <c r="KEV158" s="441"/>
      <c r="KEW158" s="441"/>
      <c r="KEX158" s="441"/>
      <c r="KEY158" s="441"/>
      <c r="KEZ158" s="441"/>
      <c r="KFA158" s="441"/>
      <c r="KFB158" s="441"/>
      <c r="KFC158" s="441"/>
      <c r="KFD158" s="441"/>
      <c r="KFE158" s="441"/>
      <c r="KFF158" s="441"/>
      <c r="KFG158" s="441"/>
      <c r="KFH158" s="441"/>
      <c r="KFI158" s="441"/>
      <c r="KFJ158" s="441"/>
      <c r="KFK158" s="441"/>
      <c r="KFL158" s="441"/>
      <c r="KFM158" s="441"/>
      <c r="KFN158" s="441"/>
      <c r="KFO158" s="441"/>
      <c r="KFP158" s="441"/>
      <c r="KFQ158" s="441"/>
      <c r="KFR158" s="441"/>
      <c r="KFS158" s="441"/>
      <c r="KFT158" s="441"/>
      <c r="KFU158" s="441"/>
      <c r="KFV158" s="441"/>
      <c r="KFW158" s="441"/>
      <c r="KFX158" s="441"/>
      <c r="KFY158" s="441"/>
      <c r="KFZ158" s="441"/>
      <c r="KGA158" s="441"/>
      <c r="KGB158" s="441"/>
      <c r="KGC158" s="441"/>
      <c r="KGD158" s="441"/>
      <c r="KGE158" s="441"/>
      <c r="KGF158" s="441"/>
      <c r="KGG158" s="441"/>
      <c r="KGH158" s="441"/>
      <c r="KGI158" s="441"/>
      <c r="KGJ158" s="441"/>
      <c r="KGK158" s="441"/>
      <c r="KGL158" s="441"/>
      <c r="KGM158" s="441"/>
      <c r="KGN158" s="441"/>
      <c r="KGO158" s="441"/>
      <c r="KGP158" s="441"/>
      <c r="KGQ158" s="441"/>
      <c r="KGR158" s="441"/>
      <c r="KGS158" s="441"/>
      <c r="KGT158" s="441"/>
      <c r="KGU158" s="441"/>
      <c r="KGV158" s="441"/>
      <c r="KGW158" s="441"/>
      <c r="KGX158" s="441"/>
      <c r="KGY158" s="441"/>
      <c r="KGZ158" s="441"/>
      <c r="KHA158" s="441"/>
      <c r="KHB158" s="441"/>
      <c r="KHC158" s="441"/>
      <c r="KHD158" s="441"/>
      <c r="KHE158" s="441"/>
      <c r="KHF158" s="441"/>
      <c r="KHG158" s="441"/>
      <c r="KHH158" s="441"/>
      <c r="KHI158" s="441"/>
      <c r="KHJ158" s="441"/>
      <c r="KHK158" s="441"/>
      <c r="KHL158" s="441"/>
      <c r="KHM158" s="441"/>
      <c r="KHN158" s="441"/>
      <c r="KHO158" s="441"/>
      <c r="KHP158" s="441"/>
      <c r="KHQ158" s="441"/>
      <c r="KHR158" s="441"/>
      <c r="KHS158" s="441"/>
      <c r="KHT158" s="441"/>
      <c r="KHU158" s="441"/>
      <c r="KHV158" s="441"/>
      <c r="KHW158" s="441"/>
      <c r="KHX158" s="441"/>
      <c r="KHY158" s="441"/>
      <c r="KHZ158" s="441"/>
      <c r="KIA158" s="441"/>
      <c r="KIB158" s="441"/>
      <c r="KIC158" s="441"/>
      <c r="KID158" s="441"/>
      <c r="KIE158" s="441"/>
      <c r="KIF158" s="441"/>
      <c r="KIG158" s="441"/>
      <c r="KIH158" s="441"/>
      <c r="KII158" s="441"/>
      <c r="KIJ158" s="441"/>
      <c r="KIK158" s="441"/>
      <c r="KIL158" s="441"/>
      <c r="KIM158" s="441"/>
      <c r="KIN158" s="441"/>
      <c r="KIO158" s="441"/>
      <c r="KIP158" s="441"/>
      <c r="KIQ158" s="441"/>
      <c r="KIR158" s="441"/>
      <c r="KIS158" s="441"/>
      <c r="KIT158" s="441"/>
      <c r="KIU158" s="441"/>
      <c r="KIV158" s="441"/>
      <c r="KIW158" s="441"/>
      <c r="KIX158" s="441"/>
      <c r="KIY158" s="441"/>
      <c r="KIZ158" s="441"/>
      <c r="KJA158" s="441"/>
      <c r="KJB158" s="441"/>
      <c r="KJC158" s="441"/>
      <c r="KJD158" s="441"/>
      <c r="KJE158" s="441"/>
      <c r="KJF158" s="441"/>
      <c r="KJG158" s="441"/>
      <c r="KJH158" s="441"/>
      <c r="KJI158" s="441"/>
      <c r="KJJ158" s="441"/>
      <c r="KJK158" s="441"/>
      <c r="KJL158" s="441"/>
      <c r="KJM158" s="441"/>
      <c r="KJN158" s="441"/>
      <c r="KJO158" s="441"/>
      <c r="KJP158" s="441"/>
      <c r="KJQ158" s="441"/>
      <c r="KJR158" s="441"/>
      <c r="KJS158" s="441"/>
      <c r="KJT158" s="441"/>
      <c r="KJU158" s="441"/>
      <c r="KJV158" s="441"/>
      <c r="KJW158" s="441"/>
      <c r="KJX158" s="441"/>
      <c r="KJY158" s="441"/>
      <c r="KJZ158" s="441"/>
      <c r="KKA158" s="441"/>
      <c r="KKB158" s="441"/>
      <c r="KKC158" s="441"/>
      <c r="KKD158" s="441"/>
      <c r="KKE158" s="441"/>
      <c r="KKF158" s="441"/>
      <c r="KKG158" s="441"/>
      <c r="KKH158" s="441"/>
      <c r="KKI158" s="441"/>
      <c r="KKJ158" s="441"/>
      <c r="KKK158" s="441"/>
      <c r="KKL158" s="441"/>
      <c r="KKM158" s="441"/>
      <c r="KKN158" s="441"/>
      <c r="KKO158" s="441"/>
      <c r="KKP158" s="441"/>
      <c r="KKQ158" s="441"/>
      <c r="KKR158" s="441"/>
      <c r="KKS158" s="441"/>
      <c r="KKT158" s="441"/>
      <c r="KKU158" s="441"/>
      <c r="KKV158" s="441"/>
      <c r="KKW158" s="441"/>
      <c r="KKX158" s="441"/>
      <c r="KKY158" s="441"/>
      <c r="KKZ158" s="441"/>
      <c r="KLA158" s="441"/>
      <c r="KLB158" s="441"/>
      <c r="KLC158" s="441"/>
      <c r="KLD158" s="441"/>
      <c r="KLE158" s="441"/>
      <c r="KLF158" s="441"/>
      <c r="KLG158" s="441"/>
      <c r="KLH158" s="441"/>
      <c r="KLI158" s="441"/>
      <c r="KLJ158" s="441"/>
      <c r="KLK158" s="441"/>
      <c r="KLL158" s="441"/>
      <c r="KLM158" s="441"/>
      <c r="KLN158" s="441"/>
      <c r="KLO158" s="441"/>
      <c r="KLP158" s="441"/>
      <c r="KLQ158" s="441"/>
      <c r="KLR158" s="441"/>
      <c r="KLS158" s="441"/>
      <c r="KLT158" s="441"/>
      <c r="KLU158" s="441"/>
      <c r="KLV158" s="441"/>
      <c r="KLW158" s="441"/>
      <c r="KLX158" s="441"/>
      <c r="KLY158" s="441"/>
      <c r="KLZ158" s="441"/>
      <c r="KMA158" s="441"/>
      <c r="KMB158" s="441"/>
      <c r="KMC158" s="441"/>
      <c r="KMD158" s="441"/>
      <c r="KME158" s="441"/>
      <c r="KMF158" s="441"/>
      <c r="KMG158" s="441"/>
      <c r="KMH158" s="441"/>
      <c r="KMI158" s="441"/>
      <c r="KMJ158" s="441"/>
      <c r="KMK158" s="441"/>
      <c r="KML158" s="441"/>
      <c r="KMM158" s="441"/>
      <c r="KMN158" s="441"/>
      <c r="KMO158" s="441"/>
      <c r="KMP158" s="441"/>
      <c r="KMQ158" s="441"/>
      <c r="KMR158" s="441"/>
      <c r="KMS158" s="441"/>
      <c r="KMT158" s="441"/>
      <c r="KMU158" s="441"/>
      <c r="KMV158" s="441"/>
      <c r="KMW158" s="441"/>
      <c r="KMX158" s="441"/>
      <c r="KMY158" s="441"/>
      <c r="KMZ158" s="441"/>
      <c r="KNA158" s="441"/>
      <c r="KNB158" s="441"/>
      <c r="KNC158" s="441"/>
      <c r="KND158" s="441"/>
      <c r="KNE158" s="441"/>
      <c r="KNF158" s="441"/>
      <c r="KNG158" s="441"/>
      <c r="KNH158" s="441"/>
      <c r="KNI158" s="441"/>
      <c r="KNJ158" s="441"/>
      <c r="KNK158" s="441"/>
      <c r="KNL158" s="441"/>
      <c r="KNM158" s="441"/>
      <c r="KNN158" s="441"/>
      <c r="KNO158" s="441"/>
      <c r="KNP158" s="441"/>
      <c r="KNQ158" s="441"/>
      <c r="KNR158" s="441"/>
      <c r="KNS158" s="441"/>
      <c r="KNT158" s="441"/>
      <c r="KNU158" s="441"/>
      <c r="KNV158" s="441"/>
      <c r="KNW158" s="441"/>
      <c r="KNX158" s="441"/>
      <c r="KNY158" s="441"/>
      <c r="KNZ158" s="441"/>
      <c r="KOA158" s="441"/>
      <c r="KOB158" s="441"/>
      <c r="KOC158" s="441"/>
      <c r="KOD158" s="441"/>
      <c r="KOE158" s="441"/>
      <c r="KOF158" s="441"/>
      <c r="KOG158" s="441"/>
      <c r="KOH158" s="441"/>
      <c r="KOI158" s="441"/>
      <c r="KOJ158" s="441"/>
      <c r="KOK158" s="441"/>
      <c r="KOL158" s="441"/>
      <c r="KOM158" s="441"/>
      <c r="KON158" s="441"/>
      <c r="KOO158" s="441"/>
      <c r="KOP158" s="441"/>
      <c r="KOQ158" s="441"/>
      <c r="KOR158" s="441"/>
      <c r="KOS158" s="441"/>
      <c r="KOT158" s="441"/>
      <c r="KOU158" s="441"/>
      <c r="KOV158" s="441"/>
      <c r="KOW158" s="441"/>
      <c r="KOX158" s="441"/>
      <c r="KOY158" s="441"/>
      <c r="KOZ158" s="441"/>
      <c r="KPA158" s="441"/>
      <c r="KPB158" s="441"/>
      <c r="KPC158" s="441"/>
      <c r="KPD158" s="441"/>
      <c r="KPE158" s="441"/>
      <c r="KPF158" s="441"/>
      <c r="KPG158" s="441"/>
      <c r="KPH158" s="441"/>
      <c r="KPI158" s="441"/>
      <c r="KPJ158" s="441"/>
      <c r="KPK158" s="441"/>
      <c r="KPL158" s="441"/>
      <c r="KPM158" s="441"/>
      <c r="KPN158" s="441"/>
      <c r="KPO158" s="441"/>
      <c r="KPP158" s="441"/>
      <c r="KPQ158" s="441"/>
      <c r="KPR158" s="441"/>
      <c r="KPS158" s="441"/>
      <c r="KPT158" s="441"/>
      <c r="KPU158" s="441"/>
      <c r="KPV158" s="441"/>
      <c r="KPW158" s="441"/>
      <c r="KPX158" s="441"/>
      <c r="KPY158" s="441"/>
      <c r="KPZ158" s="441"/>
      <c r="KQA158" s="441"/>
      <c r="KQB158" s="441"/>
      <c r="KQC158" s="441"/>
      <c r="KQD158" s="441"/>
      <c r="KQE158" s="441"/>
      <c r="KQF158" s="441"/>
      <c r="KQG158" s="441"/>
      <c r="KQH158" s="441"/>
      <c r="KQI158" s="441"/>
      <c r="KQJ158" s="441"/>
      <c r="KQK158" s="441"/>
      <c r="KQL158" s="441"/>
      <c r="KQM158" s="441"/>
      <c r="KQN158" s="441"/>
      <c r="KQO158" s="441"/>
      <c r="KQP158" s="441"/>
      <c r="KQQ158" s="441"/>
      <c r="KQR158" s="441"/>
      <c r="KQS158" s="441"/>
      <c r="KQT158" s="441"/>
      <c r="KQU158" s="441"/>
      <c r="KQV158" s="441"/>
      <c r="KQW158" s="441"/>
      <c r="KQX158" s="441"/>
      <c r="KQY158" s="441"/>
      <c r="KQZ158" s="441"/>
      <c r="KRA158" s="441"/>
      <c r="KRB158" s="441"/>
      <c r="KRC158" s="441"/>
      <c r="KRD158" s="441"/>
      <c r="KRE158" s="441"/>
      <c r="KRF158" s="441"/>
      <c r="KRG158" s="441"/>
      <c r="KRH158" s="441"/>
      <c r="KRI158" s="441"/>
      <c r="KRJ158" s="441"/>
      <c r="KRK158" s="441"/>
      <c r="KRL158" s="441"/>
      <c r="KRM158" s="441"/>
      <c r="KRN158" s="441"/>
      <c r="KRO158" s="441"/>
      <c r="KRP158" s="441"/>
      <c r="KRQ158" s="441"/>
      <c r="KRR158" s="441"/>
      <c r="KRS158" s="441"/>
      <c r="KRT158" s="441"/>
      <c r="KRU158" s="441"/>
      <c r="KRV158" s="441"/>
      <c r="KRW158" s="441"/>
      <c r="KRX158" s="441"/>
      <c r="KRY158" s="441"/>
      <c r="KRZ158" s="441"/>
      <c r="KSA158" s="441"/>
      <c r="KSB158" s="441"/>
      <c r="KSC158" s="441"/>
      <c r="KSD158" s="441"/>
      <c r="KSE158" s="441"/>
      <c r="KSF158" s="441"/>
      <c r="KSG158" s="441"/>
      <c r="KSH158" s="441"/>
      <c r="KSI158" s="441"/>
      <c r="KSJ158" s="441"/>
      <c r="KSK158" s="441"/>
      <c r="KSL158" s="441"/>
      <c r="KSM158" s="441"/>
      <c r="KSN158" s="441"/>
      <c r="KSO158" s="441"/>
      <c r="KSP158" s="441"/>
      <c r="KSQ158" s="441"/>
      <c r="KSR158" s="441"/>
      <c r="KSS158" s="441"/>
      <c r="KST158" s="441"/>
      <c r="KSU158" s="441"/>
      <c r="KSV158" s="441"/>
      <c r="KSW158" s="441"/>
      <c r="KSX158" s="441"/>
      <c r="KSY158" s="441"/>
      <c r="KSZ158" s="441"/>
      <c r="KTA158" s="441"/>
      <c r="KTB158" s="441"/>
      <c r="KTC158" s="441"/>
      <c r="KTD158" s="441"/>
      <c r="KTE158" s="441"/>
      <c r="KTF158" s="441"/>
      <c r="KTG158" s="441"/>
      <c r="KTH158" s="441"/>
      <c r="KTI158" s="441"/>
      <c r="KTJ158" s="441"/>
      <c r="KTK158" s="441"/>
      <c r="KTL158" s="441"/>
      <c r="KTM158" s="441"/>
      <c r="KTN158" s="441"/>
      <c r="KTO158" s="441"/>
      <c r="KTP158" s="441"/>
      <c r="KTQ158" s="441"/>
      <c r="KTR158" s="441"/>
      <c r="KTS158" s="441"/>
      <c r="KTT158" s="441"/>
      <c r="KTU158" s="441"/>
      <c r="KTV158" s="441"/>
      <c r="KTW158" s="441"/>
      <c r="KTX158" s="441"/>
      <c r="KTY158" s="441"/>
      <c r="KTZ158" s="441"/>
      <c r="KUA158" s="441"/>
      <c r="KUB158" s="441"/>
      <c r="KUC158" s="441"/>
      <c r="KUD158" s="441"/>
      <c r="KUE158" s="441"/>
      <c r="KUF158" s="441"/>
      <c r="KUG158" s="441"/>
      <c r="KUH158" s="441"/>
      <c r="KUI158" s="441"/>
      <c r="KUJ158" s="441"/>
      <c r="KUK158" s="441"/>
      <c r="KUL158" s="441"/>
      <c r="KUM158" s="441"/>
      <c r="KUN158" s="441"/>
      <c r="KUO158" s="441"/>
      <c r="KUP158" s="441"/>
      <c r="KUQ158" s="441"/>
      <c r="KUR158" s="441"/>
      <c r="KUS158" s="441"/>
      <c r="KUT158" s="441"/>
      <c r="KUU158" s="441"/>
      <c r="KUV158" s="441"/>
      <c r="KUW158" s="441"/>
      <c r="KUX158" s="441"/>
      <c r="KUY158" s="441"/>
      <c r="KUZ158" s="441"/>
      <c r="KVA158" s="441"/>
      <c r="KVB158" s="441"/>
      <c r="KVC158" s="441"/>
      <c r="KVD158" s="441"/>
      <c r="KVE158" s="441"/>
      <c r="KVF158" s="441"/>
      <c r="KVG158" s="441"/>
      <c r="KVH158" s="441"/>
      <c r="KVI158" s="441"/>
      <c r="KVJ158" s="441"/>
      <c r="KVK158" s="441"/>
      <c r="KVL158" s="441"/>
      <c r="KVM158" s="441"/>
      <c r="KVN158" s="441"/>
      <c r="KVO158" s="441"/>
      <c r="KVP158" s="441"/>
      <c r="KVQ158" s="441"/>
      <c r="KVR158" s="441"/>
      <c r="KVS158" s="441"/>
      <c r="KVT158" s="441"/>
      <c r="KVU158" s="441"/>
      <c r="KVV158" s="441"/>
      <c r="KVW158" s="441"/>
      <c r="KVX158" s="441"/>
      <c r="KVY158" s="441"/>
      <c r="KVZ158" s="441"/>
      <c r="KWA158" s="441"/>
      <c r="KWB158" s="441"/>
      <c r="KWC158" s="441"/>
      <c r="KWD158" s="441"/>
      <c r="KWE158" s="441"/>
      <c r="KWF158" s="441"/>
      <c r="KWG158" s="441"/>
      <c r="KWH158" s="441"/>
      <c r="KWI158" s="441"/>
      <c r="KWJ158" s="441"/>
      <c r="KWK158" s="441"/>
      <c r="KWL158" s="441"/>
      <c r="KWM158" s="441"/>
      <c r="KWN158" s="441"/>
      <c r="KWO158" s="441"/>
      <c r="KWP158" s="441"/>
      <c r="KWQ158" s="441"/>
      <c r="KWR158" s="441"/>
      <c r="KWS158" s="441"/>
      <c r="KWT158" s="441"/>
      <c r="KWU158" s="441"/>
      <c r="KWV158" s="441"/>
      <c r="KWW158" s="441"/>
      <c r="KWX158" s="441"/>
      <c r="KWY158" s="441"/>
      <c r="KWZ158" s="441"/>
      <c r="KXA158" s="441"/>
      <c r="KXB158" s="441"/>
      <c r="KXC158" s="441"/>
      <c r="KXD158" s="441"/>
      <c r="KXE158" s="441"/>
      <c r="KXF158" s="441"/>
      <c r="KXG158" s="441"/>
      <c r="KXH158" s="441"/>
      <c r="KXI158" s="441"/>
      <c r="KXJ158" s="441"/>
      <c r="KXK158" s="441"/>
      <c r="KXL158" s="441"/>
      <c r="KXM158" s="441"/>
      <c r="KXN158" s="441"/>
      <c r="KXO158" s="441"/>
      <c r="KXP158" s="441"/>
      <c r="KXQ158" s="441"/>
      <c r="KXR158" s="441"/>
      <c r="KXS158" s="441"/>
      <c r="KXT158" s="441"/>
      <c r="KXU158" s="441"/>
      <c r="KXV158" s="441"/>
      <c r="KXW158" s="441"/>
      <c r="KXX158" s="441"/>
      <c r="KXY158" s="441"/>
      <c r="KXZ158" s="441"/>
      <c r="KYA158" s="441"/>
      <c r="KYB158" s="441"/>
      <c r="KYC158" s="441"/>
      <c r="KYD158" s="441"/>
      <c r="KYE158" s="441"/>
      <c r="KYF158" s="441"/>
      <c r="KYG158" s="441"/>
      <c r="KYH158" s="441"/>
      <c r="KYI158" s="441"/>
      <c r="KYJ158" s="441"/>
      <c r="KYK158" s="441"/>
      <c r="KYL158" s="441"/>
      <c r="KYM158" s="441"/>
      <c r="KYN158" s="441"/>
      <c r="KYO158" s="441"/>
      <c r="KYP158" s="441"/>
      <c r="KYQ158" s="441"/>
      <c r="KYR158" s="441"/>
      <c r="KYS158" s="441"/>
      <c r="KYT158" s="441"/>
      <c r="KYU158" s="441"/>
      <c r="KYV158" s="441"/>
      <c r="KYW158" s="441"/>
      <c r="KYX158" s="441"/>
      <c r="KYY158" s="441"/>
      <c r="KYZ158" s="441"/>
      <c r="KZA158" s="441"/>
      <c r="KZB158" s="441"/>
      <c r="KZC158" s="441"/>
      <c r="KZD158" s="441"/>
      <c r="KZE158" s="441"/>
      <c r="KZF158" s="441"/>
      <c r="KZG158" s="441"/>
      <c r="KZH158" s="441"/>
      <c r="KZI158" s="441"/>
      <c r="KZJ158" s="441"/>
      <c r="KZK158" s="441"/>
      <c r="KZL158" s="441"/>
      <c r="KZM158" s="441"/>
      <c r="KZN158" s="441"/>
      <c r="KZO158" s="441"/>
      <c r="KZP158" s="441"/>
      <c r="KZQ158" s="441"/>
      <c r="KZR158" s="441"/>
      <c r="KZS158" s="441"/>
      <c r="KZT158" s="441"/>
      <c r="KZU158" s="441"/>
      <c r="KZV158" s="441"/>
      <c r="KZW158" s="441"/>
      <c r="KZX158" s="441"/>
      <c r="KZY158" s="441"/>
      <c r="KZZ158" s="441"/>
      <c r="LAA158" s="441"/>
      <c r="LAB158" s="441"/>
      <c r="LAC158" s="441"/>
      <c r="LAD158" s="441"/>
      <c r="LAE158" s="441"/>
      <c r="LAF158" s="441"/>
      <c r="LAG158" s="441"/>
      <c r="LAH158" s="441"/>
      <c r="LAI158" s="441"/>
      <c r="LAJ158" s="441"/>
      <c r="LAK158" s="441"/>
      <c r="LAL158" s="441"/>
      <c r="LAM158" s="441"/>
      <c r="LAN158" s="441"/>
      <c r="LAO158" s="441"/>
      <c r="LAP158" s="441"/>
      <c r="LAQ158" s="441"/>
      <c r="LAR158" s="441"/>
      <c r="LAS158" s="441"/>
      <c r="LAT158" s="441"/>
      <c r="LAU158" s="441"/>
      <c r="LAV158" s="441"/>
      <c r="LAW158" s="441"/>
      <c r="LAX158" s="441"/>
      <c r="LAY158" s="441"/>
      <c r="LAZ158" s="441"/>
      <c r="LBA158" s="441"/>
      <c r="LBB158" s="441"/>
      <c r="LBC158" s="441"/>
      <c r="LBD158" s="441"/>
      <c r="LBE158" s="441"/>
      <c r="LBF158" s="441"/>
      <c r="LBG158" s="441"/>
      <c r="LBH158" s="441"/>
      <c r="LBI158" s="441"/>
      <c r="LBJ158" s="441"/>
      <c r="LBK158" s="441"/>
      <c r="LBL158" s="441"/>
      <c r="LBM158" s="441"/>
      <c r="LBN158" s="441"/>
      <c r="LBO158" s="441"/>
      <c r="LBP158" s="441"/>
      <c r="LBQ158" s="441"/>
      <c r="LBR158" s="441"/>
      <c r="LBS158" s="441"/>
      <c r="LBT158" s="441"/>
      <c r="LBU158" s="441"/>
      <c r="LBV158" s="441"/>
      <c r="LBW158" s="441"/>
      <c r="LBX158" s="441"/>
      <c r="LBY158" s="441"/>
      <c r="LBZ158" s="441"/>
      <c r="LCA158" s="441"/>
      <c r="LCB158" s="441"/>
      <c r="LCC158" s="441"/>
      <c r="LCD158" s="441"/>
      <c r="LCE158" s="441"/>
      <c r="LCF158" s="441"/>
      <c r="LCG158" s="441"/>
      <c r="LCH158" s="441"/>
      <c r="LCI158" s="441"/>
      <c r="LCJ158" s="441"/>
      <c r="LCK158" s="441"/>
      <c r="LCL158" s="441"/>
      <c r="LCM158" s="441"/>
      <c r="LCN158" s="441"/>
      <c r="LCO158" s="441"/>
      <c r="LCP158" s="441"/>
      <c r="LCQ158" s="441"/>
      <c r="LCR158" s="441"/>
      <c r="LCS158" s="441"/>
      <c r="LCT158" s="441"/>
      <c r="LCU158" s="441"/>
      <c r="LCV158" s="441"/>
      <c r="LCW158" s="441"/>
      <c r="LCX158" s="441"/>
      <c r="LCY158" s="441"/>
      <c r="LCZ158" s="441"/>
      <c r="LDA158" s="441"/>
      <c r="LDB158" s="441"/>
      <c r="LDC158" s="441"/>
      <c r="LDD158" s="441"/>
      <c r="LDE158" s="441"/>
      <c r="LDF158" s="441"/>
      <c r="LDG158" s="441"/>
      <c r="LDH158" s="441"/>
      <c r="LDI158" s="441"/>
      <c r="LDJ158" s="441"/>
      <c r="LDK158" s="441"/>
      <c r="LDL158" s="441"/>
      <c r="LDM158" s="441"/>
      <c r="LDN158" s="441"/>
      <c r="LDO158" s="441"/>
      <c r="LDP158" s="441"/>
      <c r="LDQ158" s="441"/>
      <c r="LDR158" s="441"/>
      <c r="LDS158" s="441"/>
      <c r="LDT158" s="441"/>
      <c r="LDU158" s="441"/>
      <c r="LDV158" s="441"/>
      <c r="LDW158" s="441"/>
      <c r="LDX158" s="441"/>
      <c r="LDY158" s="441"/>
      <c r="LDZ158" s="441"/>
      <c r="LEA158" s="441"/>
      <c r="LEB158" s="441"/>
      <c r="LEC158" s="441"/>
      <c r="LED158" s="441"/>
      <c r="LEE158" s="441"/>
      <c r="LEF158" s="441"/>
      <c r="LEG158" s="441"/>
      <c r="LEH158" s="441"/>
      <c r="LEI158" s="441"/>
      <c r="LEJ158" s="441"/>
      <c r="LEK158" s="441"/>
      <c r="LEL158" s="441"/>
      <c r="LEM158" s="441"/>
      <c r="LEN158" s="441"/>
      <c r="LEO158" s="441"/>
      <c r="LEP158" s="441"/>
      <c r="LEQ158" s="441"/>
      <c r="LER158" s="441"/>
      <c r="LES158" s="441"/>
      <c r="LET158" s="441"/>
      <c r="LEU158" s="441"/>
      <c r="LEV158" s="441"/>
      <c r="LEW158" s="441"/>
      <c r="LEX158" s="441"/>
      <c r="LEY158" s="441"/>
      <c r="LEZ158" s="441"/>
      <c r="LFA158" s="441"/>
      <c r="LFB158" s="441"/>
      <c r="LFC158" s="441"/>
      <c r="LFD158" s="441"/>
      <c r="LFE158" s="441"/>
      <c r="LFF158" s="441"/>
      <c r="LFG158" s="441"/>
      <c r="LFH158" s="441"/>
      <c r="LFI158" s="441"/>
      <c r="LFJ158" s="441"/>
      <c r="LFK158" s="441"/>
      <c r="LFL158" s="441"/>
      <c r="LFM158" s="441"/>
      <c r="LFN158" s="441"/>
      <c r="LFO158" s="441"/>
      <c r="LFP158" s="441"/>
      <c r="LFQ158" s="441"/>
      <c r="LFR158" s="441"/>
      <c r="LFS158" s="441"/>
      <c r="LFT158" s="441"/>
      <c r="LFU158" s="441"/>
      <c r="LFV158" s="441"/>
      <c r="LFW158" s="441"/>
      <c r="LFX158" s="441"/>
      <c r="LFY158" s="441"/>
      <c r="LFZ158" s="441"/>
      <c r="LGA158" s="441"/>
      <c r="LGB158" s="441"/>
      <c r="LGC158" s="441"/>
      <c r="LGD158" s="441"/>
      <c r="LGE158" s="441"/>
      <c r="LGF158" s="441"/>
      <c r="LGG158" s="441"/>
      <c r="LGH158" s="441"/>
      <c r="LGI158" s="441"/>
      <c r="LGJ158" s="441"/>
      <c r="LGK158" s="441"/>
      <c r="LGL158" s="441"/>
      <c r="LGM158" s="441"/>
      <c r="LGN158" s="441"/>
      <c r="LGO158" s="441"/>
      <c r="LGP158" s="441"/>
      <c r="LGQ158" s="441"/>
      <c r="LGR158" s="441"/>
      <c r="LGS158" s="441"/>
      <c r="LGT158" s="441"/>
      <c r="LGU158" s="441"/>
      <c r="LGV158" s="441"/>
      <c r="LGW158" s="441"/>
      <c r="LGX158" s="441"/>
      <c r="LGY158" s="441"/>
      <c r="LGZ158" s="441"/>
      <c r="LHA158" s="441"/>
      <c r="LHB158" s="441"/>
      <c r="LHC158" s="441"/>
      <c r="LHD158" s="441"/>
      <c r="LHE158" s="441"/>
      <c r="LHF158" s="441"/>
      <c r="LHG158" s="441"/>
      <c r="LHH158" s="441"/>
      <c r="LHI158" s="441"/>
      <c r="LHJ158" s="441"/>
      <c r="LHK158" s="441"/>
      <c r="LHL158" s="441"/>
      <c r="LHM158" s="441"/>
      <c r="LHN158" s="441"/>
      <c r="LHO158" s="441"/>
      <c r="LHP158" s="441"/>
      <c r="LHQ158" s="441"/>
      <c r="LHR158" s="441"/>
      <c r="LHS158" s="441"/>
      <c r="LHT158" s="441"/>
      <c r="LHU158" s="441"/>
      <c r="LHV158" s="441"/>
      <c r="LHW158" s="441"/>
      <c r="LHX158" s="441"/>
      <c r="LHY158" s="441"/>
      <c r="LHZ158" s="441"/>
      <c r="LIA158" s="441"/>
      <c r="LIB158" s="441"/>
      <c r="LIC158" s="441"/>
      <c r="LID158" s="441"/>
      <c r="LIE158" s="441"/>
      <c r="LIF158" s="441"/>
      <c r="LIG158" s="441"/>
      <c r="LIH158" s="441"/>
      <c r="LII158" s="441"/>
      <c r="LIJ158" s="441"/>
      <c r="LIK158" s="441"/>
      <c r="LIL158" s="441"/>
      <c r="LIM158" s="441"/>
      <c r="LIN158" s="441"/>
      <c r="LIO158" s="441"/>
      <c r="LIP158" s="441"/>
      <c r="LIQ158" s="441"/>
      <c r="LIR158" s="441"/>
      <c r="LIS158" s="441"/>
      <c r="LIT158" s="441"/>
      <c r="LIU158" s="441"/>
      <c r="LIV158" s="441"/>
      <c r="LIW158" s="441"/>
      <c r="LIX158" s="441"/>
      <c r="LIY158" s="441"/>
      <c r="LIZ158" s="441"/>
      <c r="LJA158" s="441"/>
      <c r="LJB158" s="441"/>
      <c r="LJC158" s="441"/>
      <c r="LJD158" s="441"/>
      <c r="LJE158" s="441"/>
      <c r="LJF158" s="441"/>
      <c r="LJG158" s="441"/>
      <c r="LJH158" s="441"/>
      <c r="LJI158" s="441"/>
      <c r="LJJ158" s="441"/>
      <c r="LJK158" s="441"/>
      <c r="LJL158" s="441"/>
      <c r="LJM158" s="441"/>
      <c r="LJN158" s="441"/>
      <c r="LJO158" s="441"/>
      <c r="LJP158" s="441"/>
      <c r="LJQ158" s="441"/>
      <c r="LJR158" s="441"/>
      <c r="LJS158" s="441"/>
      <c r="LJT158" s="441"/>
      <c r="LJU158" s="441"/>
      <c r="LJV158" s="441"/>
      <c r="LJW158" s="441"/>
      <c r="LJX158" s="441"/>
      <c r="LJY158" s="441"/>
      <c r="LJZ158" s="441"/>
      <c r="LKA158" s="441"/>
      <c r="LKB158" s="441"/>
      <c r="LKC158" s="441"/>
      <c r="LKD158" s="441"/>
      <c r="LKE158" s="441"/>
      <c r="LKF158" s="441"/>
      <c r="LKG158" s="441"/>
      <c r="LKH158" s="441"/>
      <c r="LKI158" s="441"/>
      <c r="LKJ158" s="441"/>
      <c r="LKK158" s="441"/>
      <c r="LKL158" s="441"/>
      <c r="LKM158" s="441"/>
      <c r="LKN158" s="441"/>
      <c r="LKO158" s="441"/>
      <c r="LKP158" s="441"/>
      <c r="LKQ158" s="441"/>
      <c r="LKR158" s="441"/>
      <c r="LKS158" s="441"/>
      <c r="LKT158" s="441"/>
      <c r="LKU158" s="441"/>
      <c r="LKV158" s="441"/>
      <c r="LKW158" s="441"/>
      <c r="LKX158" s="441"/>
      <c r="LKY158" s="441"/>
      <c r="LKZ158" s="441"/>
      <c r="LLA158" s="441"/>
      <c r="LLB158" s="441"/>
      <c r="LLC158" s="441"/>
      <c r="LLD158" s="441"/>
      <c r="LLE158" s="441"/>
      <c r="LLF158" s="441"/>
      <c r="LLG158" s="441"/>
      <c r="LLH158" s="441"/>
      <c r="LLI158" s="441"/>
      <c r="LLJ158" s="441"/>
      <c r="LLK158" s="441"/>
      <c r="LLL158" s="441"/>
      <c r="LLM158" s="441"/>
      <c r="LLN158" s="441"/>
      <c r="LLO158" s="441"/>
      <c r="LLP158" s="441"/>
      <c r="LLQ158" s="441"/>
      <c r="LLR158" s="441"/>
      <c r="LLS158" s="441"/>
      <c r="LLT158" s="441"/>
      <c r="LLU158" s="441"/>
      <c r="LLV158" s="441"/>
      <c r="LLW158" s="441"/>
      <c r="LLX158" s="441"/>
      <c r="LLY158" s="441"/>
      <c r="LLZ158" s="441"/>
      <c r="LMA158" s="441"/>
      <c r="LMB158" s="441"/>
      <c r="LMC158" s="441"/>
      <c r="LMD158" s="441"/>
      <c r="LME158" s="441"/>
      <c r="LMF158" s="441"/>
      <c r="LMG158" s="441"/>
      <c r="LMH158" s="441"/>
      <c r="LMI158" s="441"/>
      <c r="LMJ158" s="441"/>
      <c r="LMK158" s="441"/>
      <c r="LML158" s="441"/>
      <c r="LMM158" s="441"/>
      <c r="LMN158" s="441"/>
      <c r="LMO158" s="441"/>
      <c r="LMP158" s="441"/>
      <c r="LMQ158" s="441"/>
      <c r="LMR158" s="441"/>
      <c r="LMS158" s="441"/>
      <c r="LMT158" s="441"/>
      <c r="LMU158" s="441"/>
      <c r="LMV158" s="441"/>
      <c r="LMW158" s="441"/>
      <c r="LMX158" s="441"/>
      <c r="LMY158" s="441"/>
      <c r="LMZ158" s="441"/>
      <c r="LNA158" s="441"/>
      <c r="LNB158" s="441"/>
      <c r="LNC158" s="441"/>
      <c r="LND158" s="441"/>
      <c r="LNE158" s="441"/>
      <c r="LNF158" s="441"/>
      <c r="LNG158" s="441"/>
      <c r="LNH158" s="441"/>
      <c r="LNI158" s="441"/>
      <c r="LNJ158" s="441"/>
      <c r="LNK158" s="441"/>
      <c r="LNL158" s="441"/>
      <c r="LNM158" s="441"/>
      <c r="LNN158" s="441"/>
      <c r="LNO158" s="441"/>
      <c r="LNP158" s="441"/>
      <c r="LNQ158" s="441"/>
      <c r="LNR158" s="441"/>
      <c r="LNS158" s="441"/>
      <c r="LNT158" s="441"/>
      <c r="LNU158" s="441"/>
      <c r="LNV158" s="441"/>
      <c r="LNW158" s="441"/>
      <c r="LNX158" s="441"/>
      <c r="LNY158" s="441"/>
      <c r="LNZ158" s="441"/>
      <c r="LOA158" s="441"/>
      <c r="LOB158" s="441"/>
      <c r="LOC158" s="441"/>
      <c r="LOD158" s="441"/>
      <c r="LOE158" s="441"/>
      <c r="LOF158" s="441"/>
      <c r="LOG158" s="441"/>
      <c r="LOH158" s="441"/>
      <c r="LOI158" s="441"/>
      <c r="LOJ158" s="441"/>
      <c r="LOK158" s="441"/>
      <c r="LOL158" s="441"/>
      <c r="LOM158" s="441"/>
      <c r="LON158" s="441"/>
      <c r="LOO158" s="441"/>
      <c r="LOP158" s="441"/>
      <c r="LOQ158" s="441"/>
      <c r="LOR158" s="441"/>
      <c r="LOS158" s="441"/>
      <c r="LOT158" s="441"/>
      <c r="LOU158" s="441"/>
      <c r="LOV158" s="441"/>
      <c r="LOW158" s="441"/>
      <c r="LOX158" s="441"/>
      <c r="LOY158" s="441"/>
      <c r="LOZ158" s="441"/>
      <c r="LPA158" s="441"/>
      <c r="LPB158" s="441"/>
      <c r="LPC158" s="441"/>
      <c r="LPD158" s="441"/>
      <c r="LPE158" s="441"/>
      <c r="LPF158" s="441"/>
      <c r="LPG158" s="441"/>
      <c r="LPH158" s="441"/>
      <c r="LPI158" s="441"/>
      <c r="LPJ158" s="441"/>
      <c r="LPK158" s="441"/>
      <c r="LPL158" s="441"/>
      <c r="LPM158" s="441"/>
      <c r="LPN158" s="441"/>
      <c r="LPO158" s="441"/>
      <c r="LPP158" s="441"/>
      <c r="LPQ158" s="441"/>
      <c r="LPR158" s="441"/>
      <c r="LPS158" s="441"/>
      <c r="LPT158" s="441"/>
      <c r="LPU158" s="441"/>
      <c r="LPV158" s="441"/>
      <c r="LPW158" s="441"/>
      <c r="LPX158" s="441"/>
      <c r="LPY158" s="441"/>
      <c r="LPZ158" s="441"/>
      <c r="LQA158" s="441"/>
      <c r="LQB158" s="441"/>
      <c r="LQC158" s="441"/>
      <c r="LQD158" s="441"/>
      <c r="LQE158" s="441"/>
      <c r="LQF158" s="441"/>
      <c r="LQG158" s="441"/>
      <c r="LQH158" s="441"/>
      <c r="LQI158" s="441"/>
      <c r="LQJ158" s="441"/>
      <c r="LQK158" s="441"/>
      <c r="LQL158" s="441"/>
      <c r="LQM158" s="441"/>
      <c r="LQN158" s="441"/>
      <c r="LQO158" s="441"/>
      <c r="LQP158" s="441"/>
      <c r="LQQ158" s="441"/>
      <c r="LQR158" s="441"/>
      <c r="LQS158" s="441"/>
      <c r="LQT158" s="441"/>
      <c r="LQU158" s="441"/>
      <c r="LQV158" s="441"/>
      <c r="LQW158" s="441"/>
      <c r="LQX158" s="441"/>
      <c r="LQY158" s="441"/>
      <c r="LQZ158" s="441"/>
      <c r="LRA158" s="441"/>
      <c r="LRB158" s="441"/>
      <c r="LRC158" s="441"/>
      <c r="LRD158" s="441"/>
      <c r="LRE158" s="441"/>
      <c r="LRF158" s="441"/>
      <c r="LRG158" s="441"/>
      <c r="LRH158" s="441"/>
      <c r="LRI158" s="441"/>
      <c r="LRJ158" s="441"/>
      <c r="LRK158" s="441"/>
      <c r="LRL158" s="441"/>
      <c r="LRM158" s="441"/>
      <c r="LRN158" s="441"/>
      <c r="LRO158" s="441"/>
      <c r="LRP158" s="441"/>
      <c r="LRQ158" s="441"/>
      <c r="LRR158" s="441"/>
      <c r="LRS158" s="441"/>
      <c r="LRT158" s="441"/>
      <c r="LRU158" s="441"/>
      <c r="LRV158" s="441"/>
      <c r="LRW158" s="441"/>
      <c r="LRX158" s="441"/>
      <c r="LRY158" s="441"/>
      <c r="LRZ158" s="441"/>
      <c r="LSA158" s="441"/>
      <c r="LSB158" s="441"/>
      <c r="LSC158" s="441"/>
      <c r="LSD158" s="441"/>
      <c r="LSE158" s="441"/>
      <c r="LSF158" s="441"/>
      <c r="LSG158" s="441"/>
      <c r="LSH158" s="441"/>
      <c r="LSI158" s="441"/>
      <c r="LSJ158" s="441"/>
      <c r="LSK158" s="441"/>
      <c r="LSL158" s="441"/>
      <c r="LSM158" s="441"/>
      <c r="LSN158" s="441"/>
      <c r="LSO158" s="441"/>
      <c r="LSP158" s="441"/>
      <c r="LSQ158" s="441"/>
      <c r="LSR158" s="441"/>
      <c r="LSS158" s="441"/>
      <c r="LST158" s="441"/>
      <c r="LSU158" s="441"/>
      <c r="LSV158" s="441"/>
      <c r="LSW158" s="441"/>
      <c r="LSX158" s="441"/>
      <c r="LSY158" s="441"/>
      <c r="LSZ158" s="441"/>
      <c r="LTA158" s="441"/>
      <c r="LTB158" s="441"/>
      <c r="LTC158" s="441"/>
      <c r="LTD158" s="441"/>
      <c r="LTE158" s="441"/>
      <c r="LTF158" s="441"/>
      <c r="LTG158" s="441"/>
      <c r="LTH158" s="441"/>
      <c r="LTI158" s="441"/>
      <c r="LTJ158" s="441"/>
      <c r="LTK158" s="441"/>
      <c r="LTL158" s="441"/>
      <c r="LTM158" s="441"/>
      <c r="LTN158" s="441"/>
      <c r="LTO158" s="441"/>
      <c r="LTP158" s="441"/>
      <c r="LTQ158" s="441"/>
      <c r="LTR158" s="441"/>
      <c r="LTS158" s="441"/>
      <c r="LTT158" s="441"/>
      <c r="LTU158" s="441"/>
      <c r="LTV158" s="441"/>
      <c r="LTW158" s="441"/>
      <c r="LTX158" s="441"/>
      <c r="LTY158" s="441"/>
      <c r="LTZ158" s="441"/>
      <c r="LUA158" s="441"/>
      <c r="LUB158" s="441"/>
      <c r="LUC158" s="441"/>
      <c r="LUD158" s="441"/>
      <c r="LUE158" s="441"/>
      <c r="LUF158" s="441"/>
      <c r="LUG158" s="441"/>
      <c r="LUH158" s="441"/>
      <c r="LUI158" s="441"/>
      <c r="LUJ158" s="441"/>
      <c r="LUK158" s="441"/>
      <c r="LUL158" s="441"/>
      <c r="LUM158" s="441"/>
      <c r="LUN158" s="441"/>
      <c r="LUO158" s="441"/>
      <c r="LUP158" s="441"/>
      <c r="LUQ158" s="441"/>
      <c r="LUR158" s="441"/>
      <c r="LUS158" s="441"/>
      <c r="LUT158" s="441"/>
      <c r="LUU158" s="441"/>
      <c r="LUV158" s="441"/>
      <c r="LUW158" s="441"/>
      <c r="LUX158" s="441"/>
      <c r="LUY158" s="441"/>
      <c r="LUZ158" s="441"/>
      <c r="LVA158" s="441"/>
      <c r="LVB158" s="441"/>
      <c r="LVC158" s="441"/>
      <c r="LVD158" s="441"/>
      <c r="LVE158" s="441"/>
      <c r="LVF158" s="441"/>
      <c r="LVG158" s="441"/>
      <c r="LVH158" s="441"/>
      <c r="LVI158" s="441"/>
      <c r="LVJ158" s="441"/>
      <c r="LVK158" s="441"/>
      <c r="LVL158" s="441"/>
      <c r="LVM158" s="441"/>
      <c r="LVN158" s="441"/>
      <c r="LVO158" s="441"/>
      <c r="LVP158" s="441"/>
      <c r="LVQ158" s="441"/>
      <c r="LVR158" s="441"/>
      <c r="LVS158" s="441"/>
      <c r="LVT158" s="441"/>
      <c r="LVU158" s="441"/>
      <c r="LVV158" s="441"/>
      <c r="LVW158" s="441"/>
      <c r="LVX158" s="441"/>
      <c r="LVY158" s="441"/>
      <c r="LVZ158" s="441"/>
      <c r="LWA158" s="441"/>
      <c r="LWB158" s="441"/>
      <c r="LWC158" s="441"/>
      <c r="LWD158" s="441"/>
      <c r="LWE158" s="441"/>
      <c r="LWF158" s="441"/>
      <c r="LWG158" s="441"/>
      <c r="LWH158" s="441"/>
      <c r="LWI158" s="441"/>
      <c r="LWJ158" s="441"/>
      <c r="LWK158" s="441"/>
      <c r="LWL158" s="441"/>
      <c r="LWM158" s="441"/>
      <c r="LWN158" s="441"/>
      <c r="LWO158" s="441"/>
      <c r="LWP158" s="441"/>
      <c r="LWQ158" s="441"/>
      <c r="LWR158" s="441"/>
      <c r="LWS158" s="441"/>
      <c r="LWT158" s="441"/>
      <c r="LWU158" s="441"/>
      <c r="LWV158" s="441"/>
      <c r="LWW158" s="441"/>
      <c r="LWX158" s="441"/>
      <c r="LWY158" s="441"/>
      <c r="LWZ158" s="441"/>
      <c r="LXA158" s="441"/>
      <c r="LXB158" s="441"/>
      <c r="LXC158" s="441"/>
      <c r="LXD158" s="441"/>
      <c r="LXE158" s="441"/>
      <c r="LXF158" s="441"/>
      <c r="LXG158" s="441"/>
      <c r="LXH158" s="441"/>
      <c r="LXI158" s="441"/>
      <c r="LXJ158" s="441"/>
      <c r="LXK158" s="441"/>
      <c r="LXL158" s="441"/>
      <c r="LXM158" s="441"/>
      <c r="LXN158" s="441"/>
      <c r="LXO158" s="441"/>
      <c r="LXP158" s="441"/>
      <c r="LXQ158" s="441"/>
      <c r="LXR158" s="441"/>
      <c r="LXS158" s="441"/>
      <c r="LXT158" s="441"/>
      <c r="LXU158" s="441"/>
      <c r="LXV158" s="441"/>
      <c r="LXW158" s="441"/>
      <c r="LXX158" s="441"/>
      <c r="LXY158" s="441"/>
      <c r="LXZ158" s="441"/>
      <c r="LYA158" s="441"/>
      <c r="LYB158" s="441"/>
      <c r="LYC158" s="441"/>
      <c r="LYD158" s="441"/>
      <c r="LYE158" s="441"/>
      <c r="LYF158" s="441"/>
      <c r="LYG158" s="441"/>
      <c r="LYH158" s="441"/>
      <c r="LYI158" s="441"/>
      <c r="LYJ158" s="441"/>
      <c r="LYK158" s="441"/>
      <c r="LYL158" s="441"/>
      <c r="LYM158" s="441"/>
      <c r="LYN158" s="441"/>
      <c r="LYO158" s="441"/>
      <c r="LYP158" s="441"/>
      <c r="LYQ158" s="441"/>
      <c r="LYR158" s="441"/>
      <c r="LYS158" s="441"/>
      <c r="LYT158" s="441"/>
      <c r="LYU158" s="441"/>
      <c r="LYV158" s="441"/>
      <c r="LYW158" s="441"/>
      <c r="LYX158" s="441"/>
      <c r="LYY158" s="441"/>
      <c r="LYZ158" s="441"/>
      <c r="LZA158" s="441"/>
      <c r="LZB158" s="441"/>
      <c r="LZC158" s="441"/>
      <c r="LZD158" s="441"/>
      <c r="LZE158" s="441"/>
      <c r="LZF158" s="441"/>
      <c r="LZG158" s="441"/>
      <c r="LZH158" s="441"/>
      <c r="LZI158" s="441"/>
      <c r="LZJ158" s="441"/>
      <c r="LZK158" s="441"/>
      <c r="LZL158" s="441"/>
      <c r="LZM158" s="441"/>
      <c r="LZN158" s="441"/>
      <c r="LZO158" s="441"/>
      <c r="LZP158" s="441"/>
      <c r="LZQ158" s="441"/>
      <c r="LZR158" s="441"/>
      <c r="LZS158" s="441"/>
      <c r="LZT158" s="441"/>
      <c r="LZU158" s="441"/>
      <c r="LZV158" s="441"/>
      <c r="LZW158" s="441"/>
      <c r="LZX158" s="441"/>
      <c r="LZY158" s="441"/>
      <c r="LZZ158" s="441"/>
      <c r="MAA158" s="441"/>
      <c r="MAB158" s="441"/>
      <c r="MAC158" s="441"/>
      <c r="MAD158" s="441"/>
      <c r="MAE158" s="441"/>
      <c r="MAF158" s="441"/>
      <c r="MAG158" s="441"/>
      <c r="MAH158" s="441"/>
      <c r="MAI158" s="441"/>
      <c r="MAJ158" s="441"/>
      <c r="MAK158" s="441"/>
      <c r="MAL158" s="441"/>
      <c r="MAM158" s="441"/>
      <c r="MAN158" s="441"/>
      <c r="MAO158" s="441"/>
      <c r="MAP158" s="441"/>
      <c r="MAQ158" s="441"/>
      <c r="MAR158" s="441"/>
      <c r="MAS158" s="441"/>
      <c r="MAT158" s="441"/>
      <c r="MAU158" s="441"/>
      <c r="MAV158" s="441"/>
      <c r="MAW158" s="441"/>
      <c r="MAX158" s="441"/>
      <c r="MAY158" s="441"/>
      <c r="MAZ158" s="441"/>
      <c r="MBA158" s="441"/>
      <c r="MBB158" s="441"/>
      <c r="MBC158" s="441"/>
      <c r="MBD158" s="441"/>
      <c r="MBE158" s="441"/>
      <c r="MBF158" s="441"/>
      <c r="MBG158" s="441"/>
      <c r="MBH158" s="441"/>
      <c r="MBI158" s="441"/>
      <c r="MBJ158" s="441"/>
      <c r="MBK158" s="441"/>
      <c r="MBL158" s="441"/>
      <c r="MBM158" s="441"/>
      <c r="MBN158" s="441"/>
      <c r="MBO158" s="441"/>
      <c r="MBP158" s="441"/>
      <c r="MBQ158" s="441"/>
      <c r="MBR158" s="441"/>
      <c r="MBS158" s="441"/>
      <c r="MBT158" s="441"/>
      <c r="MBU158" s="441"/>
      <c r="MBV158" s="441"/>
      <c r="MBW158" s="441"/>
      <c r="MBX158" s="441"/>
      <c r="MBY158" s="441"/>
      <c r="MBZ158" s="441"/>
      <c r="MCA158" s="441"/>
      <c r="MCB158" s="441"/>
      <c r="MCC158" s="441"/>
      <c r="MCD158" s="441"/>
      <c r="MCE158" s="441"/>
      <c r="MCF158" s="441"/>
      <c r="MCG158" s="441"/>
      <c r="MCH158" s="441"/>
      <c r="MCI158" s="441"/>
      <c r="MCJ158" s="441"/>
      <c r="MCK158" s="441"/>
      <c r="MCL158" s="441"/>
      <c r="MCM158" s="441"/>
      <c r="MCN158" s="441"/>
      <c r="MCO158" s="441"/>
      <c r="MCP158" s="441"/>
      <c r="MCQ158" s="441"/>
      <c r="MCR158" s="441"/>
      <c r="MCS158" s="441"/>
      <c r="MCT158" s="441"/>
      <c r="MCU158" s="441"/>
      <c r="MCV158" s="441"/>
      <c r="MCW158" s="441"/>
      <c r="MCX158" s="441"/>
      <c r="MCY158" s="441"/>
      <c r="MCZ158" s="441"/>
      <c r="MDA158" s="441"/>
      <c r="MDB158" s="441"/>
      <c r="MDC158" s="441"/>
      <c r="MDD158" s="441"/>
      <c r="MDE158" s="441"/>
      <c r="MDF158" s="441"/>
      <c r="MDG158" s="441"/>
      <c r="MDH158" s="441"/>
      <c r="MDI158" s="441"/>
      <c r="MDJ158" s="441"/>
      <c r="MDK158" s="441"/>
      <c r="MDL158" s="441"/>
      <c r="MDM158" s="441"/>
      <c r="MDN158" s="441"/>
      <c r="MDO158" s="441"/>
      <c r="MDP158" s="441"/>
      <c r="MDQ158" s="441"/>
      <c r="MDR158" s="441"/>
      <c r="MDS158" s="441"/>
      <c r="MDT158" s="441"/>
      <c r="MDU158" s="441"/>
      <c r="MDV158" s="441"/>
      <c r="MDW158" s="441"/>
      <c r="MDX158" s="441"/>
      <c r="MDY158" s="441"/>
      <c r="MDZ158" s="441"/>
      <c r="MEA158" s="441"/>
      <c r="MEB158" s="441"/>
      <c r="MEC158" s="441"/>
      <c r="MED158" s="441"/>
      <c r="MEE158" s="441"/>
      <c r="MEF158" s="441"/>
      <c r="MEG158" s="441"/>
      <c r="MEH158" s="441"/>
      <c r="MEI158" s="441"/>
      <c r="MEJ158" s="441"/>
      <c r="MEK158" s="441"/>
      <c r="MEL158" s="441"/>
      <c r="MEM158" s="441"/>
      <c r="MEN158" s="441"/>
      <c r="MEO158" s="441"/>
      <c r="MEP158" s="441"/>
      <c r="MEQ158" s="441"/>
      <c r="MER158" s="441"/>
      <c r="MES158" s="441"/>
      <c r="MET158" s="441"/>
      <c r="MEU158" s="441"/>
      <c r="MEV158" s="441"/>
      <c r="MEW158" s="441"/>
      <c r="MEX158" s="441"/>
      <c r="MEY158" s="441"/>
      <c r="MEZ158" s="441"/>
      <c r="MFA158" s="441"/>
      <c r="MFB158" s="441"/>
      <c r="MFC158" s="441"/>
      <c r="MFD158" s="441"/>
      <c r="MFE158" s="441"/>
      <c r="MFF158" s="441"/>
      <c r="MFG158" s="441"/>
      <c r="MFH158" s="441"/>
      <c r="MFI158" s="441"/>
      <c r="MFJ158" s="441"/>
      <c r="MFK158" s="441"/>
      <c r="MFL158" s="441"/>
      <c r="MFM158" s="441"/>
      <c r="MFN158" s="441"/>
      <c r="MFO158" s="441"/>
      <c r="MFP158" s="441"/>
      <c r="MFQ158" s="441"/>
      <c r="MFR158" s="441"/>
      <c r="MFS158" s="441"/>
      <c r="MFT158" s="441"/>
      <c r="MFU158" s="441"/>
      <c r="MFV158" s="441"/>
      <c r="MFW158" s="441"/>
      <c r="MFX158" s="441"/>
      <c r="MFY158" s="441"/>
      <c r="MFZ158" s="441"/>
      <c r="MGA158" s="441"/>
      <c r="MGB158" s="441"/>
      <c r="MGC158" s="441"/>
      <c r="MGD158" s="441"/>
      <c r="MGE158" s="441"/>
      <c r="MGF158" s="441"/>
      <c r="MGG158" s="441"/>
      <c r="MGH158" s="441"/>
      <c r="MGI158" s="441"/>
      <c r="MGJ158" s="441"/>
      <c r="MGK158" s="441"/>
      <c r="MGL158" s="441"/>
      <c r="MGM158" s="441"/>
      <c r="MGN158" s="441"/>
      <c r="MGO158" s="441"/>
      <c r="MGP158" s="441"/>
      <c r="MGQ158" s="441"/>
      <c r="MGR158" s="441"/>
      <c r="MGS158" s="441"/>
      <c r="MGT158" s="441"/>
      <c r="MGU158" s="441"/>
      <c r="MGV158" s="441"/>
      <c r="MGW158" s="441"/>
      <c r="MGX158" s="441"/>
      <c r="MGY158" s="441"/>
      <c r="MGZ158" s="441"/>
      <c r="MHA158" s="441"/>
      <c r="MHB158" s="441"/>
      <c r="MHC158" s="441"/>
      <c r="MHD158" s="441"/>
      <c r="MHE158" s="441"/>
      <c r="MHF158" s="441"/>
      <c r="MHG158" s="441"/>
      <c r="MHH158" s="441"/>
      <c r="MHI158" s="441"/>
      <c r="MHJ158" s="441"/>
      <c r="MHK158" s="441"/>
      <c r="MHL158" s="441"/>
      <c r="MHM158" s="441"/>
      <c r="MHN158" s="441"/>
      <c r="MHO158" s="441"/>
      <c r="MHP158" s="441"/>
      <c r="MHQ158" s="441"/>
      <c r="MHR158" s="441"/>
      <c r="MHS158" s="441"/>
      <c r="MHT158" s="441"/>
      <c r="MHU158" s="441"/>
      <c r="MHV158" s="441"/>
      <c r="MHW158" s="441"/>
      <c r="MHX158" s="441"/>
      <c r="MHY158" s="441"/>
      <c r="MHZ158" s="441"/>
      <c r="MIA158" s="441"/>
      <c r="MIB158" s="441"/>
      <c r="MIC158" s="441"/>
      <c r="MID158" s="441"/>
      <c r="MIE158" s="441"/>
      <c r="MIF158" s="441"/>
      <c r="MIG158" s="441"/>
      <c r="MIH158" s="441"/>
      <c r="MII158" s="441"/>
      <c r="MIJ158" s="441"/>
      <c r="MIK158" s="441"/>
      <c r="MIL158" s="441"/>
      <c r="MIM158" s="441"/>
      <c r="MIN158" s="441"/>
      <c r="MIO158" s="441"/>
      <c r="MIP158" s="441"/>
      <c r="MIQ158" s="441"/>
      <c r="MIR158" s="441"/>
      <c r="MIS158" s="441"/>
      <c r="MIT158" s="441"/>
      <c r="MIU158" s="441"/>
      <c r="MIV158" s="441"/>
      <c r="MIW158" s="441"/>
      <c r="MIX158" s="441"/>
      <c r="MIY158" s="441"/>
      <c r="MIZ158" s="441"/>
      <c r="MJA158" s="441"/>
      <c r="MJB158" s="441"/>
      <c r="MJC158" s="441"/>
      <c r="MJD158" s="441"/>
      <c r="MJE158" s="441"/>
      <c r="MJF158" s="441"/>
      <c r="MJG158" s="441"/>
      <c r="MJH158" s="441"/>
      <c r="MJI158" s="441"/>
      <c r="MJJ158" s="441"/>
      <c r="MJK158" s="441"/>
      <c r="MJL158" s="441"/>
      <c r="MJM158" s="441"/>
      <c r="MJN158" s="441"/>
      <c r="MJO158" s="441"/>
      <c r="MJP158" s="441"/>
      <c r="MJQ158" s="441"/>
      <c r="MJR158" s="441"/>
      <c r="MJS158" s="441"/>
      <c r="MJT158" s="441"/>
      <c r="MJU158" s="441"/>
      <c r="MJV158" s="441"/>
      <c r="MJW158" s="441"/>
      <c r="MJX158" s="441"/>
      <c r="MJY158" s="441"/>
      <c r="MJZ158" s="441"/>
      <c r="MKA158" s="441"/>
      <c r="MKB158" s="441"/>
      <c r="MKC158" s="441"/>
      <c r="MKD158" s="441"/>
      <c r="MKE158" s="441"/>
      <c r="MKF158" s="441"/>
      <c r="MKG158" s="441"/>
      <c r="MKH158" s="441"/>
      <c r="MKI158" s="441"/>
      <c r="MKJ158" s="441"/>
      <c r="MKK158" s="441"/>
      <c r="MKL158" s="441"/>
      <c r="MKM158" s="441"/>
      <c r="MKN158" s="441"/>
      <c r="MKO158" s="441"/>
      <c r="MKP158" s="441"/>
      <c r="MKQ158" s="441"/>
      <c r="MKR158" s="441"/>
      <c r="MKS158" s="441"/>
      <c r="MKT158" s="441"/>
      <c r="MKU158" s="441"/>
      <c r="MKV158" s="441"/>
      <c r="MKW158" s="441"/>
      <c r="MKX158" s="441"/>
      <c r="MKY158" s="441"/>
      <c r="MKZ158" s="441"/>
      <c r="MLA158" s="441"/>
      <c r="MLB158" s="441"/>
      <c r="MLC158" s="441"/>
      <c r="MLD158" s="441"/>
      <c r="MLE158" s="441"/>
      <c r="MLF158" s="441"/>
      <c r="MLG158" s="441"/>
      <c r="MLH158" s="441"/>
      <c r="MLI158" s="441"/>
      <c r="MLJ158" s="441"/>
      <c r="MLK158" s="441"/>
      <c r="MLL158" s="441"/>
      <c r="MLM158" s="441"/>
      <c r="MLN158" s="441"/>
      <c r="MLO158" s="441"/>
      <c r="MLP158" s="441"/>
      <c r="MLQ158" s="441"/>
      <c r="MLR158" s="441"/>
      <c r="MLS158" s="441"/>
      <c r="MLT158" s="441"/>
      <c r="MLU158" s="441"/>
      <c r="MLV158" s="441"/>
      <c r="MLW158" s="441"/>
      <c r="MLX158" s="441"/>
      <c r="MLY158" s="441"/>
      <c r="MLZ158" s="441"/>
      <c r="MMA158" s="441"/>
      <c r="MMB158" s="441"/>
      <c r="MMC158" s="441"/>
      <c r="MMD158" s="441"/>
      <c r="MME158" s="441"/>
      <c r="MMF158" s="441"/>
      <c r="MMG158" s="441"/>
      <c r="MMH158" s="441"/>
      <c r="MMI158" s="441"/>
      <c r="MMJ158" s="441"/>
      <c r="MMK158" s="441"/>
      <c r="MML158" s="441"/>
      <c r="MMM158" s="441"/>
      <c r="MMN158" s="441"/>
      <c r="MMO158" s="441"/>
      <c r="MMP158" s="441"/>
      <c r="MMQ158" s="441"/>
      <c r="MMR158" s="441"/>
      <c r="MMS158" s="441"/>
      <c r="MMT158" s="441"/>
      <c r="MMU158" s="441"/>
      <c r="MMV158" s="441"/>
      <c r="MMW158" s="441"/>
      <c r="MMX158" s="441"/>
      <c r="MMY158" s="441"/>
      <c r="MMZ158" s="441"/>
      <c r="MNA158" s="441"/>
      <c r="MNB158" s="441"/>
      <c r="MNC158" s="441"/>
      <c r="MND158" s="441"/>
      <c r="MNE158" s="441"/>
      <c r="MNF158" s="441"/>
      <c r="MNG158" s="441"/>
      <c r="MNH158" s="441"/>
      <c r="MNI158" s="441"/>
      <c r="MNJ158" s="441"/>
      <c r="MNK158" s="441"/>
      <c r="MNL158" s="441"/>
      <c r="MNM158" s="441"/>
      <c r="MNN158" s="441"/>
      <c r="MNO158" s="441"/>
      <c r="MNP158" s="441"/>
      <c r="MNQ158" s="441"/>
      <c r="MNR158" s="441"/>
      <c r="MNS158" s="441"/>
      <c r="MNT158" s="441"/>
      <c r="MNU158" s="441"/>
      <c r="MNV158" s="441"/>
      <c r="MNW158" s="441"/>
      <c r="MNX158" s="441"/>
      <c r="MNY158" s="441"/>
      <c r="MNZ158" s="441"/>
      <c r="MOA158" s="441"/>
      <c r="MOB158" s="441"/>
      <c r="MOC158" s="441"/>
      <c r="MOD158" s="441"/>
      <c r="MOE158" s="441"/>
      <c r="MOF158" s="441"/>
      <c r="MOG158" s="441"/>
      <c r="MOH158" s="441"/>
      <c r="MOI158" s="441"/>
      <c r="MOJ158" s="441"/>
      <c r="MOK158" s="441"/>
      <c r="MOL158" s="441"/>
      <c r="MOM158" s="441"/>
      <c r="MON158" s="441"/>
      <c r="MOO158" s="441"/>
      <c r="MOP158" s="441"/>
      <c r="MOQ158" s="441"/>
      <c r="MOR158" s="441"/>
      <c r="MOS158" s="441"/>
      <c r="MOT158" s="441"/>
      <c r="MOU158" s="441"/>
      <c r="MOV158" s="441"/>
      <c r="MOW158" s="441"/>
      <c r="MOX158" s="441"/>
      <c r="MOY158" s="441"/>
      <c r="MOZ158" s="441"/>
      <c r="MPA158" s="441"/>
      <c r="MPB158" s="441"/>
      <c r="MPC158" s="441"/>
      <c r="MPD158" s="441"/>
      <c r="MPE158" s="441"/>
      <c r="MPF158" s="441"/>
      <c r="MPG158" s="441"/>
      <c r="MPH158" s="441"/>
      <c r="MPI158" s="441"/>
      <c r="MPJ158" s="441"/>
      <c r="MPK158" s="441"/>
      <c r="MPL158" s="441"/>
      <c r="MPM158" s="441"/>
      <c r="MPN158" s="441"/>
      <c r="MPO158" s="441"/>
      <c r="MPP158" s="441"/>
      <c r="MPQ158" s="441"/>
      <c r="MPR158" s="441"/>
      <c r="MPS158" s="441"/>
      <c r="MPT158" s="441"/>
      <c r="MPU158" s="441"/>
      <c r="MPV158" s="441"/>
      <c r="MPW158" s="441"/>
      <c r="MPX158" s="441"/>
      <c r="MPY158" s="441"/>
      <c r="MPZ158" s="441"/>
      <c r="MQA158" s="441"/>
      <c r="MQB158" s="441"/>
      <c r="MQC158" s="441"/>
      <c r="MQD158" s="441"/>
      <c r="MQE158" s="441"/>
      <c r="MQF158" s="441"/>
      <c r="MQG158" s="441"/>
      <c r="MQH158" s="441"/>
      <c r="MQI158" s="441"/>
      <c r="MQJ158" s="441"/>
      <c r="MQK158" s="441"/>
      <c r="MQL158" s="441"/>
      <c r="MQM158" s="441"/>
      <c r="MQN158" s="441"/>
      <c r="MQO158" s="441"/>
      <c r="MQP158" s="441"/>
      <c r="MQQ158" s="441"/>
      <c r="MQR158" s="441"/>
      <c r="MQS158" s="441"/>
      <c r="MQT158" s="441"/>
      <c r="MQU158" s="441"/>
      <c r="MQV158" s="441"/>
      <c r="MQW158" s="441"/>
      <c r="MQX158" s="441"/>
      <c r="MQY158" s="441"/>
      <c r="MQZ158" s="441"/>
      <c r="MRA158" s="441"/>
      <c r="MRB158" s="441"/>
      <c r="MRC158" s="441"/>
      <c r="MRD158" s="441"/>
      <c r="MRE158" s="441"/>
      <c r="MRF158" s="441"/>
      <c r="MRG158" s="441"/>
      <c r="MRH158" s="441"/>
      <c r="MRI158" s="441"/>
      <c r="MRJ158" s="441"/>
      <c r="MRK158" s="441"/>
      <c r="MRL158" s="441"/>
      <c r="MRM158" s="441"/>
      <c r="MRN158" s="441"/>
      <c r="MRO158" s="441"/>
      <c r="MRP158" s="441"/>
      <c r="MRQ158" s="441"/>
      <c r="MRR158" s="441"/>
      <c r="MRS158" s="441"/>
      <c r="MRT158" s="441"/>
      <c r="MRU158" s="441"/>
      <c r="MRV158" s="441"/>
      <c r="MRW158" s="441"/>
      <c r="MRX158" s="441"/>
      <c r="MRY158" s="441"/>
      <c r="MRZ158" s="441"/>
      <c r="MSA158" s="441"/>
      <c r="MSB158" s="441"/>
      <c r="MSC158" s="441"/>
      <c r="MSD158" s="441"/>
      <c r="MSE158" s="441"/>
      <c r="MSF158" s="441"/>
      <c r="MSG158" s="441"/>
      <c r="MSH158" s="441"/>
      <c r="MSI158" s="441"/>
      <c r="MSJ158" s="441"/>
      <c r="MSK158" s="441"/>
      <c r="MSL158" s="441"/>
      <c r="MSM158" s="441"/>
      <c r="MSN158" s="441"/>
      <c r="MSO158" s="441"/>
      <c r="MSP158" s="441"/>
      <c r="MSQ158" s="441"/>
      <c r="MSR158" s="441"/>
      <c r="MSS158" s="441"/>
      <c r="MST158" s="441"/>
      <c r="MSU158" s="441"/>
      <c r="MSV158" s="441"/>
      <c r="MSW158" s="441"/>
      <c r="MSX158" s="441"/>
      <c r="MSY158" s="441"/>
      <c r="MSZ158" s="441"/>
      <c r="MTA158" s="441"/>
      <c r="MTB158" s="441"/>
      <c r="MTC158" s="441"/>
      <c r="MTD158" s="441"/>
      <c r="MTE158" s="441"/>
      <c r="MTF158" s="441"/>
      <c r="MTG158" s="441"/>
      <c r="MTH158" s="441"/>
      <c r="MTI158" s="441"/>
      <c r="MTJ158" s="441"/>
      <c r="MTK158" s="441"/>
      <c r="MTL158" s="441"/>
      <c r="MTM158" s="441"/>
      <c r="MTN158" s="441"/>
      <c r="MTO158" s="441"/>
      <c r="MTP158" s="441"/>
      <c r="MTQ158" s="441"/>
      <c r="MTR158" s="441"/>
      <c r="MTS158" s="441"/>
      <c r="MTT158" s="441"/>
      <c r="MTU158" s="441"/>
      <c r="MTV158" s="441"/>
      <c r="MTW158" s="441"/>
      <c r="MTX158" s="441"/>
      <c r="MTY158" s="441"/>
      <c r="MTZ158" s="441"/>
      <c r="MUA158" s="441"/>
      <c r="MUB158" s="441"/>
      <c r="MUC158" s="441"/>
      <c r="MUD158" s="441"/>
      <c r="MUE158" s="441"/>
      <c r="MUF158" s="441"/>
      <c r="MUG158" s="441"/>
      <c r="MUH158" s="441"/>
      <c r="MUI158" s="441"/>
      <c r="MUJ158" s="441"/>
      <c r="MUK158" s="441"/>
      <c r="MUL158" s="441"/>
      <c r="MUM158" s="441"/>
      <c r="MUN158" s="441"/>
      <c r="MUO158" s="441"/>
      <c r="MUP158" s="441"/>
      <c r="MUQ158" s="441"/>
      <c r="MUR158" s="441"/>
      <c r="MUS158" s="441"/>
      <c r="MUT158" s="441"/>
      <c r="MUU158" s="441"/>
      <c r="MUV158" s="441"/>
      <c r="MUW158" s="441"/>
      <c r="MUX158" s="441"/>
      <c r="MUY158" s="441"/>
      <c r="MUZ158" s="441"/>
      <c r="MVA158" s="441"/>
      <c r="MVB158" s="441"/>
      <c r="MVC158" s="441"/>
      <c r="MVD158" s="441"/>
      <c r="MVE158" s="441"/>
      <c r="MVF158" s="441"/>
      <c r="MVG158" s="441"/>
      <c r="MVH158" s="441"/>
      <c r="MVI158" s="441"/>
      <c r="MVJ158" s="441"/>
      <c r="MVK158" s="441"/>
      <c r="MVL158" s="441"/>
      <c r="MVM158" s="441"/>
      <c r="MVN158" s="441"/>
      <c r="MVO158" s="441"/>
      <c r="MVP158" s="441"/>
      <c r="MVQ158" s="441"/>
      <c r="MVR158" s="441"/>
      <c r="MVS158" s="441"/>
      <c r="MVT158" s="441"/>
      <c r="MVU158" s="441"/>
      <c r="MVV158" s="441"/>
      <c r="MVW158" s="441"/>
      <c r="MVX158" s="441"/>
      <c r="MVY158" s="441"/>
      <c r="MVZ158" s="441"/>
      <c r="MWA158" s="441"/>
      <c r="MWB158" s="441"/>
      <c r="MWC158" s="441"/>
      <c r="MWD158" s="441"/>
      <c r="MWE158" s="441"/>
      <c r="MWF158" s="441"/>
      <c r="MWG158" s="441"/>
      <c r="MWH158" s="441"/>
      <c r="MWI158" s="441"/>
      <c r="MWJ158" s="441"/>
      <c r="MWK158" s="441"/>
      <c r="MWL158" s="441"/>
      <c r="MWM158" s="441"/>
      <c r="MWN158" s="441"/>
      <c r="MWO158" s="441"/>
      <c r="MWP158" s="441"/>
      <c r="MWQ158" s="441"/>
      <c r="MWR158" s="441"/>
      <c r="MWS158" s="441"/>
      <c r="MWT158" s="441"/>
      <c r="MWU158" s="441"/>
      <c r="MWV158" s="441"/>
      <c r="MWW158" s="441"/>
      <c r="MWX158" s="441"/>
      <c r="MWY158" s="441"/>
      <c r="MWZ158" s="441"/>
      <c r="MXA158" s="441"/>
      <c r="MXB158" s="441"/>
      <c r="MXC158" s="441"/>
      <c r="MXD158" s="441"/>
      <c r="MXE158" s="441"/>
      <c r="MXF158" s="441"/>
      <c r="MXG158" s="441"/>
      <c r="MXH158" s="441"/>
      <c r="MXI158" s="441"/>
      <c r="MXJ158" s="441"/>
      <c r="MXK158" s="441"/>
      <c r="MXL158" s="441"/>
      <c r="MXM158" s="441"/>
      <c r="MXN158" s="441"/>
      <c r="MXO158" s="441"/>
      <c r="MXP158" s="441"/>
      <c r="MXQ158" s="441"/>
      <c r="MXR158" s="441"/>
      <c r="MXS158" s="441"/>
      <c r="MXT158" s="441"/>
      <c r="MXU158" s="441"/>
      <c r="MXV158" s="441"/>
      <c r="MXW158" s="441"/>
      <c r="MXX158" s="441"/>
      <c r="MXY158" s="441"/>
      <c r="MXZ158" s="441"/>
      <c r="MYA158" s="441"/>
      <c r="MYB158" s="441"/>
      <c r="MYC158" s="441"/>
      <c r="MYD158" s="441"/>
      <c r="MYE158" s="441"/>
      <c r="MYF158" s="441"/>
      <c r="MYG158" s="441"/>
      <c r="MYH158" s="441"/>
      <c r="MYI158" s="441"/>
      <c r="MYJ158" s="441"/>
      <c r="MYK158" s="441"/>
      <c r="MYL158" s="441"/>
      <c r="MYM158" s="441"/>
      <c r="MYN158" s="441"/>
      <c r="MYO158" s="441"/>
      <c r="MYP158" s="441"/>
      <c r="MYQ158" s="441"/>
      <c r="MYR158" s="441"/>
      <c r="MYS158" s="441"/>
      <c r="MYT158" s="441"/>
      <c r="MYU158" s="441"/>
      <c r="MYV158" s="441"/>
      <c r="MYW158" s="441"/>
      <c r="MYX158" s="441"/>
      <c r="MYY158" s="441"/>
      <c r="MYZ158" s="441"/>
      <c r="MZA158" s="441"/>
      <c r="MZB158" s="441"/>
      <c r="MZC158" s="441"/>
      <c r="MZD158" s="441"/>
      <c r="MZE158" s="441"/>
      <c r="MZF158" s="441"/>
      <c r="MZG158" s="441"/>
      <c r="MZH158" s="441"/>
      <c r="MZI158" s="441"/>
      <c r="MZJ158" s="441"/>
      <c r="MZK158" s="441"/>
      <c r="MZL158" s="441"/>
      <c r="MZM158" s="441"/>
      <c r="MZN158" s="441"/>
      <c r="MZO158" s="441"/>
      <c r="MZP158" s="441"/>
      <c r="MZQ158" s="441"/>
      <c r="MZR158" s="441"/>
      <c r="MZS158" s="441"/>
      <c r="MZT158" s="441"/>
      <c r="MZU158" s="441"/>
      <c r="MZV158" s="441"/>
      <c r="MZW158" s="441"/>
      <c r="MZX158" s="441"/>
      <c r="MZY158" s="441"/>
      <c r="MZZ158" s="441"/>
      <c r="NAA158" s="441"/>
      <c r="NAB158" s="441"/>
      <c r="NAC158" s="441"/>
      <c r="NAD158" s="441"/>
      <c r="NAE158" s="441"/>
      <c r="NAF158" s="441"/>
      <c r="NAG158" s="441"/>
      <c r="NAH158" s="441"/>
      <c r="NAI158" s="441"/>
      <c r="NAJ158" s="441"/>
      <c r="NAK158" s="441"/>
      <c r="NAL158" s="441"/>
      <c r="NAM158" s="441"/>
      <c r="NAN158" s="441"/>
      <c r="NAO158" s="441"/>
      <c r="NAP158" s="441"/>
      <c r="NAQ158" s="441"/>
      <c r="NAR158" s="441"/>
      <c r="NAS158" s="441"/>
      <c r="NAT158" s="441"/>
      <c r="NAU158" s="441"/>
      <c r="NAV158" s="441"/>
      <c r="NAW158" s="441"/>
      <c r="NAX158" s="441"/>
      <c r="NAY158" s="441"/>
      <c r="NAZ158" s="441"/>
      <c r="NBA158" s="441"/>
      <c r="NBB158" s="441"/>
      <c r="NBC158" s="441"/>
      <c r="NBD158" s="441"/>
      <c r="NBE158" s="441"/>
      <c r="NBF158" s="441"/>
      <c r="NBG158" s="441"/>
      <c r="NBH158" s="441"/>
      <c r="NBI158" s="441"/>
      <c r="NBJ158" s="441"/>
      <c r="NBK158" s="441"/>
      <c r="NBL158" s="441"/>
      <c r="NBM158" s="441"/>
      <c r="NBN158" s="441"/>
      <c r="NBO158" s="441"/>
      <c r="NBP158" s="441"/>
      <c r="NBQ158" s="441"/>
      <c r="NBR158" s="441"/>
      <c r="NBS158" s="441"/>
      <c r="NBT158" s="441"/>
      <c r="NBU158" s="441"/>
      <c r="NBV158" s="441"/>
      <c r="NBW158" s="441"/>
      <c r="NBX158" s="441"/>
      <c r="NBY158" s="441"/>
      <c r="NBZ158" s="441"/>
      <c r="NCA158" s="441"/>
      <c r="NCB158" s="441"/>
      <c r="NCC158" s="441"/>
      <c r="NCD158" s="441"/>
      <c r="NCE158" s="441"/>
      <c r="NCF158" s="441"/>
      <c r="NCG158" s="441"/>
      <c r="NCH158" s="441"/>
      <c r="NCI158" s="441"/>
      <c r="NCJ158" s="441"/>
      <c r="NCK158" s="441"/>
      <c r="NCL158" s="441"/>
      <c r="NCM158" s="441"/>
      <c r="NCN158" s="441"/>
      <c r="NCO158" s="441"/>
      <c r="NCP158" s="441"/>
      <c r="NCQ158" s="441"/>
      <c r="NCR158" s="441"/>
      <c r="NCS158" s="441"/>
      <c r="NCT158" s="441"/>
      <c r="NCU158" s="441"/>
      <c r="NCV158" s="441"/>
      <c r="NCW158" s="441"/>
      <c r="NCX158" s="441"/>
      <c r="NCY158" s="441"/>
      <c r="NCZ158" s="441"/>
      <c r="NDA158" s="441"/>
      <c r="NDB158" s="441"/>
      <c r="NDC158" s="441"/>
      <c r="NDD158" s="441"/>
      <c r="NDE158" s="441"/>
      <c r="NDF158" s="441"/>
      <c r="NDG158" s="441"/>
      <c r="NDH158" s="441"/>
      <c r="NDI158" s="441"/>
      <c r="NDJ158" s="441"/>
      <c r="NDK158" s="441"/>
      <c r="NDL158" s="441"/>
      <c r="NDM158" s="441"/>
      <c r="NDN158" s="441"/>
      <c r="NDO158" s="441"/>
      <c r="NDP158" s="441"/>
      <c r="NDQ158" s="441"/>
      <c r="NDR158" s="441"/>
      <c r="NDS158" s="441"/>
      <c r="NDT158" s="441"/>
      <c r="NDU158" s="441"/>
      <c r="NDV158" s="441"/>
      <c r="NDW158" s="441"/>
      <c r="NDX158" s="441"/>
      <c r="NDY158" s="441"/>
      <c r="NDZ158" s="441"/>
      <c r="NEA158" s="441"/>
      <c r="NEB158" s="441"/>
      <c r="NEC158" s="441"/>
      <c r="NED158" s="441"/>
      <c r="NEE158" s="441"/>
      <c r="NEF158" s="441"/>
      <c r="NEG158" s="441"/>
      <c r="NEH158" s="441"/>
      <c r="NEI158" s="441"/>
      <c r="NEJ158" s="441"/>
      <c r="NEK158" s="441"/>
      <c r="NEL158" s="441"/>
      <c r="NEM158" s="441"/>
      <c r="NEN158" s="441"/>
      <c r="NEO158" s="441"/>
      <c r="NEP158" s="441"/>
      <c r="NEQ158" s="441"/>
      <c r="NER158" s="441"/>
      <c r="NES158" s="441"/>
      <c r="NET158" s="441"/>
      <c r="NEU158" s="441"/>
      <c r="NEV158" s="441"/>
      <c r="NEW158" s="441"/>
      <c r="NEX158" s="441"/>
      <c r="NEY158" s="441"/>
      <c r="NEZ158" s="441"/>
      <c r="NFA158" s="441"/>
      <c r="NFB158" s="441"/>
      <c r="NFC158" s="441"/>
      <c r="NFD158" s="441"/>
      <c r="NFE158" s="441"/>
      <c r="NFF158" s="441"/>
      <c r="NFG158" s="441"/>
      <c r="NFH158" s="441"/>
      <c r="NFI158" s="441"/>
      <c r="NFJ158" s="441"/>
      <c r="NFK158" s="441"/>
      <c r="NFL158" s="441"/>
      <c r="NFM158" s="441"/>
      <c r="NFN158" s="441"/>
      <c r="NFO158" s="441"/>
      <c r="NFP158" s="441"/>
      <c r="NFQ158" s="441"/>
      <c r="NFR158" s="441"/>
      <c r="NFS158" s="441"/>
      <c r="NFT158" s="441"/>
      <c r="NFU158" s="441"/>
      <c r="NFV158" s="441"/>
      <c r="NFW158" s="441"/>
      <c r="NFX158" s="441"/>
      <c r="NFY158" s="441"/>
      <c r="NFZ158" s="441"/>
      <c r="NGA158" s="441"/>
      <c r="NGB158" s="441"/>
      <c r="NGC158" s="441"/>
      <c r="NGD158" s="441"/>
      <c r="NGE158" s="441"/>
      <c r="NGF158" s="441"/>
      <c r="NGG158" s="441"/>
      <c r="NGH158" s="441"/>
      <c r="NGI158" s="441"/>
      <c r="NGJ158" s="441"/>
      <c r="NGK158" s="441"/>
      <c r="NGL158" s="441"/>
      <c r="NGM158" s="441"/>
      <c r="NGN158" s="441"/>
      <c r="NGO158" s="441"/>
      <c r="NGP158" s="441"/>
      <c r="NGQ158" s="441"/>
      <c r="NGR158" s="441"/>
      <c r="NGS158" s="441"/>
      <c r="NGT158" s="441"/>
      <c r="NGU158" s="441"/>
      <c r="NGV158" s="441"/>
      <c r="NGW158" s="441"/>
      <c r="NGX158" s="441"/>
      <c r="NGY158" s="441"/>
      <c r="NGZ158" s="441"/>
      <c r="NHA158" s="441"/>
      <c r="NHB158" s="441"/>
      <c r="NHC158" s="441"/>
      <c r="NHD158" s="441"/>
      <c r="NHE158" s="441"/>
      <c r="NHF158" s="441"/>
      <c r="NHG158" s="441"/>
      <c r="NHH158" s="441"/>
      <c r="NHI158" s="441"/>
      <c r="NHJ158" s="441"/>
      <c r="NHK158" s="441"/>
      <c r="NHL158" s="441"/>
      <c r="NHM158" s="441"/>
      <c r="NHN158" s="441"/>
      <c r="NHO158" s="441"/>
      <c r="NHP158" s="441"/>
      <c r="NHQ158" s="441"/>
      <c r="NHR158" s="441"/>
      <c r="NHS158" s="441"/>
      <c r="NHT158" s="441"/>
      <c r="NHU158" s="441"/>
      <c r="NHV158" s="441"/>
      <c r="NHW158" s="441"/>
      <c r="NHX158" s="441"/>
      <c r="NHY158" s="441"/>
      <c r="NHZ158" s="441"/>
      <c r="NIA158" s="441"/>
      <c r="NIB158" s="441"/>
      <c r="NIC158" s="441"/>
      <c r="NID158" s="441"/>
      <c r="NIE158" s="441"/>
      <c r="NIF158" s="441"/>
      <c r="NIG158" s="441"/>
      <c r="NIH158" s="441"/>
      <c r="NII158" s="441"/>
      <c r="NIJ158" s="441"/>
      <c r="NIK158" s="441"/>
      <c r="NIL158" s="441"/>
      <c r="NIM158" s="441"/>
      <c r="NIN158" s="441"/>
      <c r="NIO158" s="441"/>
      <c r="NIP158" s="441"/>
      <c r="NIQ158" s="441"/>
      <c r="NIR158" s="441"/>
      <c r="NIS158" s="441"/>
      <c r="NIT158" s="441"/>
      <c r="NIU158" s="441"/>
      <c r="NIV158" s="441"/>
      <c r="NIW158" s="441"/>
      <c r="NIX158" s="441"/>
      <c r="NIY158" s="441"/>
      <c r="NIZ158" s="441"/>
      <c r="NJA158" s="441"/>
      <c r="NJB158" s="441"/>
      <c r="NJC158" s="441"/>
      <c r="NJD158" s="441"/>
      <c r="NJE158" s="441"/>
      <c r="NJF158" s="441"/>
      <c r="NJG158" s="441"/>
      <c r="NJH158" s="441"/>
      <c r="NJI158" s="441"/>
      <c r="NJJ158" s="441"/>
      <c r="NJK158" s="441"/>
      <c r="NJL158" s="441"/>
      <c r="NJM158" s="441"/>
      <c r="NJN158" s="441"/>
      <c r="NJO158" s="441"/>
      <c r="NJP158" s="441"/>
      <c r="NJQ158" s="441"/>
      <c r="NJR158" s="441"/>
      <c r="NJS158" s="441"/>
      <c r="NJT158" s="441"/>
      <c r="NJU158" s="441"/>
      <c r="NJV158" s="441"/>
      <c r="NJW158" s="441"/>
      <c r="NJX158" s="441"/>
      <c r="NJY158" s="441"/>
      <c r="NJZ158" s="441"/>
      <c r="NKA158" s="441"/>
      <c r="NKB158" s="441"/>
      <c r="NKC158" s="441"/>
      <c r="NKD158" s="441"/>
      <c r="NKE158" s="441"/>
      <c r="NKF158" s="441"/>
      <c r="NKG158" s="441"/>
      <c r="NKH158" s="441"/>
      <c r="NKI158" s="441"/>
      <c r="NKJ158" s="441"/>
      <c r="NKK158" s="441"/>
      <c r="NKL158" s="441"/>
      <c r="NKM158" s="441"/>
      <c r="NKN158" s="441"/>
      <c r="NKO158" s="441"/>
      <c r="NKP158" s="441"/>
      <c r="NKQ158" s="441"/>
      <c r="NKR158" s="441"/>
      <c r="NKS158" s="441"/>
      <c r="NKT158" s="441"/>
      <c r="NKU158" s="441"/>
      <c r="NKV158" s="441"/>
      <c r="NKW158" s="441"/>
      <c r="NKX158" s="441"/>
      <c r="NKY158" s="441"/>
      <c r="NKZ158" s="441"/>
      <c r="NLA158" s="441"/>
      <c r="NLB158" s="441"/>
      <c r="NLC158" s="441"/>
      <c r="NLD158" s="441"/>
      <c r="NLE158" s="441"/>
      <c r="NLF158" s="441"/>
      <c r="NLG158" s="441"/>
      <c r="NLH158" s="441"/>
      <c r="NLI158" s="441"/>
      <c r="NLJ158" s="441"/>
      <c r="NLK158" s="441"/>
      <c r="NLL158" s="441"/>
      <c r="NLM158" s="441"/>
      <c r="NLN158" s="441"/>
      <c r="NLO158" s="441"/>
      <c r="NLP158" s="441"/>
      <c r="NLQ158" s="441"/>
      <c r="NLR158" s="441"/>
      <c r="NLS158" s="441"/>
      <c r="NLT158" s="441"/>
      <c r="NLU158" s="441"/>
      <c r="NLV158" s="441"/>
      <c r="NLW158" s="441"/>
      <c r="NLX158" s="441"/>
      <c r="NLY158" s="441"/>
      <c r="NLZ158" s="441"/>
      <c r="NMA158" s="441"/>
      <c r="NMB158" s="441"/>
      <c r="NMC158" s="441"/>
      <c r="NMD158" s="441"/>
      <c r="NME158" s="441"/>
      <c r="NMF158" s="441"/>
      <c r="NMG158" s="441"/>
      <c r="NMH158" s="441"/>
      <c r="NMI158" s="441"/>
      <c r="NMJ158" s="441"/>
      <c r="NMK158" s="441"/>
      <c r="NML158" s="441"/>
      <c r="NMM158" s="441"/>
      <c r="NMN158" s="441"/>
      <c r="NMO158" s="441"/>
      <c r="NMP158" s="441"/>
      <c r="NMQ158" s="441"/>
      <c r="NMR158" s="441"/>
      <c r="NMS158" s="441"/>
      <c r="NMT158" s="441"/>
      <c r="NMU158" s="441"/>
      <c r="NMV158" s="441"/>
      <c r="NMW158" s="441"/>
      <c r="NMX158" s="441"/>
      <c r="NMY158" s="441"/>
      <c r="NMZ158" s="441"/>
      <c r="NNA158" s="441"/>
      <c r="NNB158" s="441"/>
      <c r="NNC158" s="441"/>
      <c r="NND158" s="441"/>
      <c r="NNE158" s="441"/>
      <c r="NNF158" s="441"/>
      <c r="NNG158" s="441"/>
      <c r="NNH158" s="441"/>
      <c r="NNI158" s="441"/>
      <c r="NNJ158" s="441"/>
      <c r="NNK158" s="441"/>
      <c r="NNL158" s="441"/>
      <c r="NNM158" s="441"/>
      <c r="NNN158" s="441"/>
      <c r="NNO158" s="441"/>
      <c r="NNP158" s="441"/>
      <c r="NNQ158" s="441"/>
      <c r="NNR158" s="441"/>
      <c r="NNS158" s="441"/>
      <c r="NNT158" s="441"/>
      <c r="NNU158" s="441"/>
      <c r="NNV158" s="441"/>
      <c r="NNW158" s="441"/>
      <c r="NNX158" s="441"/>
      <c r="NNY158" s="441"/>
      <c r="NNZ158" s="441"/>
      <c r="NOA158" s="441"/>
      <c r="NOB158" s="441"/>
      <c r="NOC158" s="441"/>
      <c r="NOD158" s="441"/>
      <c r="NOE158" s="441"/>
      <c r="NOF158" s="441"/>
      <c r="NOG158" s="441"/>
      <c r="NOH158" s="441"/>
      <c r="NOI158" s="441"/>
      <c r="NOJ158" s="441"/>
      <c r="NOK158" s="441"/>
      <c r="NOL158" s="441"/>
      <c r="NOM158" s="441"/>
      <c r="NON158" s="441"/>
      <c r="NOO158" s="441"/>
      <c r="NOP158" s="441"/>
      <c r="NOQ158" s="441"/>
      <c r="NOR158" s="441"/>
      <c r="NOS158" s="441"/>
      <c r="NOT158" s="441"/>
      <c r="NOU158" s="441"/>
      <c r="NOV158" s="441"/>
      <c r="NOW158" s="441"/>
      <c r="NOX158" s="441"/>
      <c r="NOY158" s="441"/>
      <c r="NOZ158" s="441"/>
      <c r="NPA158" s="441"/>
      <c r="NPB158" s="441"/>
      <c r="NPC158" s="441"/>
      <c r="NPD158" s="441"/>
      <c r="NPE158" s="441"/>
      <c r="NPF158" s="441"/>
      <c r="NPG158" s="441"/>
      <c r="NPH158" s="441"/>
      <c r="NPI158" s="441"/>
      <c r="NPJ158" s="441"/>
      <c r="NPK158" s="441"/>
      <c r="NPL158" s="441"/>
      <c r="NPM158" s="441"/>
      <c r="NPN158" s="441"/>
      <c r="NPO158" s="441"/>
      <c r="NPP158" s="441"/>
      <c r="NPQ158" s="441"/>
      <c r="NPR158" s="441"/>
      <c r="NPS158" s="441"/>
      <c r="NPT158" s="441"/>
      <c r="NPU158" s="441"/>
      <c r="NPV158" s="441"/>
      <c r="NPW158" s="441"/>
      <c r="NPX158" s="441"/>
      <c r="NPY158" s="441"/>
      <c r="NPZ158" s="441"/>
      <c r="NQA158" s="441"/>
      <c r="NQB158" s="441"/>
      <c r="NQC158" s="441"/>
      <c r="NQD158" s="441"/>
      <c r="NQE158" s="441"/>
      <c r="NQF158" s="441"/>
      <c r="NQG158" s="441"/>
      <c r="NQH158" s="441"/>
      <c r="NQI158" s="441"/>
      <c r="NQJ158" s="441"/>
      <c r="NQK158" s="441"/>
      <c r="NQL158" s="441"/>
      <c r="NQM158" s="441"/>
      <c r="NQN158" s="441"/>
      <c r="NQO158" s="441"/>
      <c r="NQP158" s="441"/>
      <c r="NQQ158" s="441"/>
      <c r="NQR158" s="441"/>
      <c r="NQS158" s="441"/>
      <c r="NQT158" s="441"/>
      <c r="NQU158" s="441"/>
      <c r="NQV158" s="441"/>
      <c r="NQW158" s="441"/>
      <c r="NQX158" s="441"/>
      <c r="NQY158" s="441"/>
      <c r="NQZ158" s="441"/>
      <c r="NRA158" s="441"/>
      <c r="NRB158" s="441"/>
      <c r="NRC158" s="441"/>
      <c r="NRD158" s="441"/>
      <c r="NRE158" s="441"/>
      <c r="NRF158" s="441"/>
      <c r="NRG158" s="441"/>
      <c r="NRH158" s="441"/>
      <c r="NRI158" s="441"/>
      <c r="NRJ158" s="441"/>
      <c r="NRK158" s="441"/>
      <c r="NRL158" s="441"/>
      <c r="NRM158" s="441"/>
      <c r="NRN158" s="441"/>
      <c r="NRO158" s="441"/>
      <c r="NRP158" s="441"/>
      <c r="NRQ158" s="441"/>
      <c r="NRR158" s="441"/>
      <c r="NRS158" s="441"/>
      <c r="NRT158" s="441"/>
      <c r="NRU158" s="441"/>
      <c r="NRV158" s="441"/>
      <c r="NRW158" s="441"/>
      <c r="NRX158" s="441"/>
      <c r="NRY158" s="441"/>
      <c r="NRZ158" s="441"/>
      <c r="NSA158" s="441"/>
      <c r="NSB158" s="441"/>
      <c r="NSC158" s="441"/>
      <c r="NSD158" s="441"/>
      <c r="NSE158" s="441"/>
      <c r="NSF158" s="441"/>
      <c r="NSG158" s="441"/>
      <c r="NSH158" s="441"/>
      <c r="NSI158" s="441"/>
      <c r="NSJ158" s="441"/>
      <c r="NSK158" s="441"/>
      <c r="NSL158" s="441"/>
      <c r="NSM158" s="441"/>
      <c r="NSN158" s="441"/>
      <c r="NSO158" s="441"/>
      <c r="NSP158" s="441"/>
      <c r="NSQ158" s="441"/>
      <c r="NSR158" s="441"/>
      <c r="NSS158" s="441"/>
      <c r="NST158" s="441"/>
      <c r="NSU158" s="441"/>
      <c r="NSV158" s="441"/>
      <c r="NSW158" s="441"/>
      <c r="NSX158" s="441"/>
      <c r="NSY158" s="441"/>
      <c r="NSZ158" s="441"/>
      <c r="NTA158" s="441"/>
      <c r="NTB158" s="441"/>
      <c r="NTC158" s="441"/>
      <c r="NTD158" s="441"/>
      <c r="NTE158" s="441"/>
      <c r="NTF158" s="441"/>
      <c r="NTG158" s="441"/>
      <c r="NTH158" s="441"/>
      <c r="NTI158" s="441"/>
      <c r="NTJ158" s="441"/>
      <c r="NTK158" s="441"/>
      <c r="NTL158" s="441"/>
      <c r="NTM158" s="441"/>
      <c r="NTN158" s="441"/>
      <c r="NTO158" s="441"/>
      <c r="NTP158" s="441"/>
      <c r="NTQ158" s="441"/>
      <c r="NTR158" s="441"/>
      <c r="NTS158" s="441"/>
      <c r="NTT158" s="441"/>
      <c r="NTU158" s="441"/>
      <c r="NTV158" s="441"/>
      <c r="NTW158" s="441"/>
      <c r="NTX158" s="441"/>
      <c r="NTY158" s="441"/>
      <c r="NTZ158" s="441"/>
      <c r="NUA158" s="441"/>
      <c r="NUB158" s="441"/>
      <c r="NUC158" s="441"/>
      <c r="NUD158" s="441"/>
      <c r="NUE158" s="441"/>
      <c r="NUF158" s="441"/>
      <c r="NUG158" s="441"/>
      <c r="NUH158" s="441"/>
      <c r="NUI158" s="441"/>
      <c r="NUJ158" s="441"/>
      <c r="NUK158" s="441"/>
      <c r="NUL158" s="441"/>
      <c r="NUM158" s="441"/>
      <c r="NUN158" s="441"/>
      <c r="NUO158" s="441"/>
      <c r="NUP158" s="441"/>
      <c r="NUQ158" s="441"/>
      <c r="NUR158" s="441"/>
      <c r="NUS158" s="441"/>
      <c r="NUT158" s="441"/>
      <c r="NUU158" s="441"/>
      <c r="NUV158" s="441"/>
      <c r="NUW158" s="441"/>
      <c r="NUX158" s="441"/>
      <c r="NUY158" s="441"/>
      <c r="NUZ158" s="441"/>
      <c r="NVA158" s="441"/>
      <c r="NVB158" s="441"/>
      <c r="NVC158" s="441"/>
      <c r="NVD158" s="441"/>
      <c r="NVE158" s="441"/>
      <c r="NVF158" s="441"/>
      <c r="NVG158" s="441"/>
      <c r="NVH158" s="441"/>
      <c r="NVI158" s="441"/>
      <c r="NVJ158" s="441"/>
      <c r="NVK158" s="441"/>
      <c r="NVL158" s="441"/>
      <c r="NVM158" s="441"/>
      <c r="NVN158" s="441"/>
      <c r="NVO158" s="441"/>
      <c r="NVP158" s="441"/>
      <c r="NVQ158" s="441"/>
      <c r="NVR158" s="441"/>
      <c r="NVS158" s="441"/>
      <c r="NVT158" s="441"/>
      <c r="NVU158" s="441"/>
      <c r="NVV158" s="441"/>
      <c r="NVW158" s="441"/>
      <c r="NVX158" s="441"/>
      <c r="NVY158" s="441"/>
      <c r="NVZ158" s="441"/>
      <c r="NWA158" s="441"/>
      <c r="NWB158" s="441"/>
      <c r="NWC158" s="441"/>
      <c r="NWD158" s="441"/>
      <c r="NWE158" s="441"/>
      <c r="NWF158" s="441"/>
      <c r="NWG158" s="441"/>
      <c r="NWH158" s="441"/>
      <c r="NWI158" s="441"/>
      <c r="NWJ158" s="441"/>
      <c r="NWK158" s="441"/>
      <c r="NWL158" s="441"/>
      <c r="NWM158" s="441"/>
      <c r="NWN158" s="441"/>
      <c r="NWO158" s="441"/>
      <c r="NWP158" s="441"/>
      <c r="NWQ158" s="441"/>
      <c r="NWR158" s="441"/>
      <c r="NWS158" s="441"/>
      <c r="NWT158" s="441"/>
      <c r="NWU158" s="441"/>
      <c r="NWV158" s="441"/>
      <c r="NWW158" s="441"/>
      <c r="NWX158" s="441"/>
      <c r="NWY158" s="441"/>
      <c r="NWZ158" s="441"/>
      <c r="NXA158" s="441"/>
      <c r="NXB158" s="441"/>
      <c r="NXC158" s="441"/>
      <c r="NXD158" s="441"/>
      <c r="NXE158" s="441"/>
      <c r="NXF158" s="441"/>
      <c r="NXG158" s="441"/>
      <c r="NXH158" s="441"/>
      <c r="NXI158" s="441"/>
      <c r="NXJ158" s="441"/>
      <c r="NXK158" s="441"/>
      <c r="NXL158" s="441"/>
      <c r="NXM158" s="441"/>
      <c r="NXN158" s="441"/>
      <c r="NXO158" s="441"/>
      <c r="NXP158" s="441"/>
      <c r="NXQ158" s="441"/>
      <c r="NXR158" s="441"/>
      <c r="NXS158" s="441"/>
      <c r="NXT158" s="441"/>
      <c r="NXU158" s="441"/>
      <c r="NXV158" s="441"/>
      <c r="NXW158" s="441"/>
      <c r="NXX158" s="441"/>
      <c r="NXY158" s="441"/>
      <c r="NXZ158" s="441"/>
      <c r="NYA158" s="441"/>
      <c r="NYB158" s="441"/>
      <c r="NYC158" s="441"/>
      <c r="NYD158" s="441"/>
      <c r="NYE158" s="441"/>
      <c r="NYF158" s="441"/>
      <c r="NYG158" s="441"/>
      <c r="NYH158" s="441"/>
      <c r="NYI158" s="441"/>
      <c r="NYJ158" s="441"/>
      <c r="NYK158" s="441"/>
      <c r="NYL158" s="441"/>
      <c r="NYM158" s="441"/>
      <c r="NYN158" s="441"/>
      <c r="NYO158" s="441"/>
      <c r="NYP158" s="441"/>
      <c r="NYQ158" s="441"/>
      <c r="NYR158" s="441"/>
      <c r="NYS158" s="441"/>
      <c r="NYT158" s="441"/>
      <c r="NYU158" s="441"/>
      <c r="NYV158" s="441"/>
      <c r="NYW158" s="441"/>
      <c r="NYX158" s="441"/>
      <c r="NYY158" s="441"/>
      <c r="NYZ158" s="441"/>
      <c r="NZA158" s="441"/>
      <c r="NZB158" s="441"/>
      <c r="NZC158" s="441"/>
      <c r="NZD158" s="441"/>
      <c r="NZE158" s="441"/>
      <c r="NZF158" s="441"/>
      <c r="NZG158" s="441"/>
      <c r="NZH158" s="441"/>
      <c r="NZI158" s="441"/>
      <c r="NZJ158" s="441"/>
      <c r="NZK158" s="441"/>
      <c r="NZL158" s="441"/>
      <c r="NZM158" s="441"/>
      <c r="NZN158" s="441"/>
      <c r="NZO158" s="441"/>
      <c r="NZP158" s="441"/>
      <c r="NZQ158" s="441"/>
      <c r="NZR158" s="441"/>
      <c r="NZS158" s="441"/>
      <c r="NZT158" s="441"/>
      <c r="NZU158" s="441"/>
      <c r="NZV158" s="441"/>
      <c r="NZW158" s="441"/>
      <c r="NZX158" s="441"/>
      <c r="NZY158" s="441"/>
      <c r="NZZ158" s="441"/>
      <c r="OAA158" s="441"/>
      <c r="OAB158" s="441"/>
      <c r="OAC158" s="441"/>
      <c r="OAD158" s="441"/>
      <c r="OAE158" s="441"/>
      <c r="OAF158" s="441"/>
      <c r="OAG158" s="441"/>
      <c r="OAH158" s="441"/>
      <c r="OAI158" s="441"/>
      <c r="OAJ158" s="441"/>
      <c r="OAK158" s="441"/>
      <c r="OAL158" s="441"/>
      <c r="OAM158" s="441"/>
      <c r="OAN158" s="441"/>
      <c r="OAO158" s="441"/>
      <c r="OAP158" s="441"/>
      <c r="OAQ158" s="441"/>
      <c r="OAR158" s="441"/>
      <c r="OAS158" s="441"/>
      <c r="OAT158" s="441"/>
      <c r="OAU158" s="441"/>
      <c r="OAV158" s="441"/>
      <c r="OAW158" s="441"/>
      <c r="OAX158" s="441"/>
      <c r="OAY158" s="441"/>
      <c r="OAZ158" s="441"/>
      <c r="OBA158" s="441"/>
      <c r="OBB158" s="441"/>
      <c r="OBC158" s="441"/>
      <c r="OBD158" s="441"/>
      <c r="OBE158" s="441"/>
      <c r="OBF158" s="441"/>
      <c r="OBG158" s="441"/>
      <c r="OBH158" s="441"/>
      <c r="OBI158" s="441"/>
      <c r="OBJ158" s="441"/>
      <c r="OBK158" s="441"/>
      <c r="OBL158" s="441"/>
      <c r="OBM158" s="441"/>
      <c r="OBN158" s="441"/>
      <c r="OBO158" s="441"/>
      <c r="OBP158" s="441"/>
      <c r="OBQ158" s="441"/>
      <c r="OBR158" s="441"/>
      <c r="OBS158" s="441"/>
      <c r="OBT158" s="441"/>
      <c r="OBU158" s="441"/>
      <c r="OBV158" s="441"/>
      <c r="OBW158" s="441"/>
      <c r="OBX158" s="441"/>
      <c r="OBY158" s="441"/>
      <c r="OBZ158" s="441"/>
      <c r="OCA158" s="441"/>
      <c r="OCB158" s="441"/>
      <c r="OCC158" s="441"/>
      <c r="OCD158" s="441"/>
      <c r="OCE158" s="441"/>
      <c r="OCF158" s="441"/>
      <c r="OCG158" s="441"/>
      <c r="OCH158" s="441"/>
      <c r="OCI158" s="441"/>
      <c r="OCJ158" s="441"/>
      <c r="OCK158" s="441"/>
      <c r="OCL158" s="441"/>
      <c r="OCM158" s="441"/>
      <c r="OCN158" s="441"/>
      <c r="OCO158" s="441"/>
      <c r="OCP158" s="441"/>
      <c r="OCQ158" s="441"/>
      <c r="OCR158" s="441"/>
      <c r="OCS158" s="441"/>
      <c r="OCT158" s="441"/>
      <c r="OCU158" s="441"/>
      <c r="OCV158" s="441"/>
      <c r="OCW158" s="441"/>
      <c r="OCX158" s="441"/>
      <c r="OCY158" s="441"/>
      <c r="OCZ158" s="441"/>
      <c r="ODA158" s="441"/>
      <c r="ODB158" s="441"/>
      <c r="ODC158" s="441"/>
      <c r="ODD158" s="441"/>
      <c r="ODE158" s="441"/>
      <c r="ODF158" s="441"/>
      <c r="ODG158" s="441"/>
      <c r="ODH158" s="441"/>
      <c r="ODI158" s="441"/>
      <c r="ODJ158" s="441"/>
      <c r="ODK158" s="441"/>
      <c r="ODL158" s="441"/>
      <c r="ODM158" s="441"/>
      <c r="ODN158" s="441"/>
      <c r="ODO158" s="441"/>
      <c r="ODP158" s="441"/>
      <c r="ODQ158" s="441"/>
      <c r="ODR158" s="441"/>
      <c r="ODS158" s="441"/>
      <c r="ODT158" s="441"/>
      <c r="ODU158" s="441"/>
      <c r="ODV158" s="441"/>
      <c r="ODW158" s="441"/>
      <c r="ODX158" s="441"/>
      <c r="ODY158" s="441"/>
      <c r="ODZ158" s="441"/>
      <c r="OEA158" s="441"/>
      <c r="OEB158" s="441"/>
      <c r="OEC158" s="441"/>
      <c r="OED158" s="441"/>
      <c r="OEE158" s="441"/>
      <c r="OEF158" s="441"/>
      <c r="OEG158" s="441"/>
      <c r="OEH158" s="441"/>
      <c r="OEI158" s="441"/>
      <c r="OEJ158" s="441"/>
      <c r="OEK158" s="441"/>
      <c r="OEL158" s="441"/>
      <c r="OEM158" s="441"/>
      <c r="OEN158" s="441"/>
      <c r="OEO158" s="441"/>
      <c r="OEP158" s="441"/>
      <c r="OEQ158" s="441"/>
      <c r="OER158" s="441"/>
      <c r="OES158" s="441"/>
      <c r="OET158" s="441"/>
      <c r="OEU158" s="441"/>
      <c r="OEV158" s="441"/>
      <c r="OEW158" s="441"/>
      <c r="OEX158" s="441"/>
      <c r="OEY158" s="441"/>
      <c r="OEZ158" s="441"/>
      <c r="OFA158" s="441"/>
      <c r="OFB158" s="441"/>
      <c r="OFC158" s="441"/>
      <c r="OFD158" s="441"/>
      <c r="OFE158" s="441"/>
      <c r="OFF158" s="441"/>
      <c r="OFG158" s="441"/>
      <c r="OFH158" s="441"/>
      <c r="OFI158" s="441"/>
      <c r="OFJ158" s="441"/>
      <c r="OFK158" s="441"/>
      <c r="OFL158" s="441"/>
      <c r="OFM158" s="441"/>
      <c r="OFN158" s="441"/>
      <c r="OFO158" s="441"/>
      <c r="OFP158" s="441"/>
      <c r="OFQ158" s="441"/>
      <c r="OFR158" s="441"/>
      <c r="OFS158" s="441"/>
      <c r="OFT158" s="441"/>
      <c r="OFU158" s="441"/>
      <c r="OFV158" s="441"/>
      <c r="OFW158" s="441"/>
      <c r="OFX158" s="441"/>
      <c r="OFY158" s="441"/>
      <c r="OFZ158" s="441"/>
      <c r="OGA158" s="441"/>
      <c r="OGB158" s="441"/>
      <c r="OGC158" s="441"/>
      <c r="OGD158" s="441"/>
      <c r="OGE158" s="441"/>
      <c r="OGF158" s="441"/>
      <c r="OGG158" s="441"/>
      <c r="OGH158" s="441"/>
      <c r="OGI158" s="441"/>
      <c r="OGJ158" s="441"/>
      <c r="OGK158" s="441"/>
      <c r="OGL158" s="441"/>
      <c r="OGM158" s="441"/>
      <c r="OGN158" s="441"/>
      <c r="OGO158" s="441"/>
      <c r="OGP158" s="441"/>
      <c r="OGQ158" s="441"/>
      <c r="OGR158" s="441"/>
      <c r="OGS158" s="441"/>
      <c r="OGT158" s="441"/>
      <c r="OGU158" s="441"/>
      <c r="OGV158" s="441"/>
      <c r="OGW158" s="441"/>
      <c r="OGX158" s="441"/>
      <c r="OGY158" s="441"/>
      <c r="OGZ158" s="441"/>
      <c r="OHA158" s="441"/>
      <c r="OHB158" s="441"/>
      <c r="OHC158" s="441"/>
      <c r="OHD158" s="441"/>
      <c r="OHE158" s="441"/>
      <c r="OHF158" s="441"/>
      <c r="OHG158" s="441"/>
      <c r="OHH158" s="441"/>
      <c r="OHI158" s="441"/>
      <c r="OHJ158" s="441"/>
      <c r="OHK158" s="441"/>
      <c r="OHL158" s="441"/>
      <c r="OHM158" s="441"/>
      <c r="OHN158" s="441"/>
      <c r="OHO158" s="441"/>
      <c r="OHP158" s="441"/>
      <c r="OHQ158" s="441"/>
      <c r="OHR158" s="441"/>
      <c r="OHS158" s="441"/>
      <c r="OHT158" s="441"/>
      <c r="OHU158" s="441"/>
      <c r="OHV158" s="441"/>
      <c r="OHW158" s="441"/>
      <c r="OHX158" s="441"/>
      <c r="OHY158" s="441"/>
      <c r="OHZ158" s="441"/>
      <c r="OIA158" s="441"/>
      <c r="OIB158" s="441"/>
      <c r="OIC158" s="441"/>
      <c r="OID158" s="441"/>
      <c r="OIE158" s="441"/>
      <c r="OIF158" s="441"/>
      <c r="OIG158" s="441"/>
      <c r="OIH158" s="441"/>
      <c r="OII158" s="441"/>
      <c r="OIJ158" s="441"/>
      <c r="OIK158" s="441"/>
      <c r="OIL158" s="441"/>
      <c r="OIM158" s="441"/>
      <c r="OIN158" s="441"/>
      <c r="OIO158" s="441"/>
      <c r="OIP158" s="441"/>
      <c r="OIQ158" s="441"/>
      <c r="OIR158" s="441"/>
      <c r="OIS158" s="441"/>
      <c r="OIT158" s="441"/>
      <c r="OIU158" s="441"/>
      <c r="OIV158" s="441"/>
      <c r="OIW158" s="441"/>
      <c r="OIX158" s="441"/>
      <c r="OIY158" s="441"/>
      <c r="OIZ158" s="441"/>
      <c r="OJA158" s="441"/>
      <c r="OJB158" s="441"/>
      <c r="OJC158" s="441"/>
      <c r="OJD158" s="441"/>
      <c r="OJE158" s="441"/>
      <c r="OJF158" s="441"/>
      <c r="OJG158" s="441"/>
      <c r="OJH158" s="441"/>
      <c r="OJI158" s="441"/>
      <c r="OJJ158" s="441"/>
      <c r="OJK158" s="441"/>
      <c r="OJL158" s="441"/>
      <c r="OJM158" s="441"/>
      <c r="OJN158" s="441"/>
      <c r="OJO158" s="441"/>
      <c r="OJP158" s="441"/>
      <c r="OJQ158" s="441"/>
      <c r="OJR158" s="441"/>
      <c r="OJS158" s="441"/>
      <c r="OJT158" s="441"/>
      <c r="OJU158" s="441"/>
      <c r="OJV158" s="441"/>
      <c r="OJW158" s="441"/>
      <c r="OJX158" s="441"/>
      <c r="OJY158" s="441"/>
      <c r="OJZ158" s="441"/>
      <c r="OKA158" s="441"/>
      <c r="OKB158" s="441"/>
      <c r="OKC158" s="441"/>
      <c r="OKD158" s="441"/>
      <c r="OKE158" s="441"/>
      <c r="OKF158" s="441"/>
      <c r="OKG158" s="441"/>
      <c r="OKH158" s="441"/>
      <c r="OKI158" s="441"/>
      <c r="OKJ158" s="441"/>
      <c r="OKK158" s="441"/>
      <c r="OKL158" s="441"/>
      <c r="OKM158" s="441"/>
      <c r="OKN158" s="441"/>
      <c r="OKO158" s="441"/>
      <c r="OKP158" s="441"/>
      <c r="OKQ158" s="441"/>
      <c r="OKR158" s="441"/>
      <c r="OKS158" s="441"/>
      <c r="OKT158" s="441"/>
      <c r="OKU158" s="441"/>
      <c r="OKV158" s="441"/>
      <c r="OKW158" s="441"/>
      <c r="OKX158" s="441"/>
      <c r="OKY158" s="441"/>
      <c r="OKZ158" s="441"/>
      <c r="OLA158" s="441"/>
      <c r="OLB158" s="441"/>
      <c r="OLC158" s="441"/>
      <c r="OLD158" s="441"/>
      <c r="OLE158" s="441"/>
      <c r="OLF158" s="441"/>
      <c r="OLG158" s="441"/>
      <c r="OLH158" s="441"/>
      <c r="OLI158" s="441"/>
      <c r="OLJ158" s="441"/>
      <c r="OLK158" s="441"/>
      <c r="OLL158" s="441"/>
      <c r="OLM158" s="441"/>
      <c r="OLN158" s="441"/>
      <c r="OLO158" s="441"/>
      <c r="OLP158" s="441"/>
      <c r="OLQ158" s="441"/>
      <c r="OLR158" s="441"/>
      <c r="OLS158" s="441"/>
      <c r="OLT158" s="441"/>
      <c r="OLU158" s="441"/>
      <c r="OLV158" s="441"/>
      <c r="OLW158" s="441"/>
      <c r="OLX158" s="441"/>
      <c r="OLY158" s="441"/>
      <c r="OLZ158" s="441"/>
      <c r="OMA158" s="441"/>
      <c r="OMB158" s="441"/>
      <c r="OMC158" s="441"/>
      <c r="OMD158" s="441"/>
      <c r="OME158" s="441"/>
      <c r="OMF158" s="441"/>
      <c r="OMG158" s="441"/>
      <c r="OMH158" s="441"/>
      <c r="OMI158" s="441"/>
      <c r="OMJ158" s="441"/>
      <c r="OMK158" s="441"/>
      <c r="OML158" s="441"/>
      <c r="OMM158" s="441"/>
      <c r="OMN158" s="441"/>
      <c r="OMO158" s="441"/>
      <c r="OMP158" s="441"/>
      <c r="OMQ158" s="441"/>
      <c r="OMR158" s="441"/>
      <c r="OMS158" s="441"/>
      <c r="OMT158" s="441"/>
      <c r="OMU158" s="441"/>
      <c r="OMV158" s="441"/>
      <c r="OMW158" s="441"/>
      <c r="OMX158" s="441"/>
      <c r="OMY158" s="441"/>
      <c r="OMZ158" s="441"/>
      <c r="ONA158" s="441"/>
      <c r="ONB158" s="441"/>
      <c r="ONC158" s="441"/>
      <c r="OND158" s="441"/>
      <c r="ONE158" s="441"/>
      <c r="ONF158" s="441"/>
      <c r="ONG158" s="441"/>
      <c r="ONH158" s="441"/>
      <c r="ONI158" s="441"/>
      <c r="ONJ158" s="441"/>
      <c r="ONK158" s="441"/>
      <c r="ONL158" s="441"/>
      <c r="ONM158" s="441"/>
      <c r="ONN158" s="441"/>
      <c r="ONO158" s="441"/>
      <c r="ONP158" s="441"/>
      <c r="ONQ158" s="441"/>
      <c r="ONR158" s="441"/>
      <c r="ONS158" s="441"/>
      <c r="ONT158" s="441"/>
      <c r="ONU158" s="441"/>
      <c r="ONV158" s="441"/>
      <c r="ONW158" s="441"/>
      <c r="ONX158" s="441"/>
      <c r="ONY158" s="441"/>
      <c r="ONZ158" s="441"/>
      <c r="OOA158" s="441"/>
      <c r="OOB158" s="441"/>
      <c r="OOC158" s="441"/>
      <c r="OOD158" s="441"/>
      <c r="OOE158" s="441"/>
      <c r="OOF158" s="441"/>
      <c r="OOG158" s="441"/>
      <c r="OOH158" s="441"/>
      <c r="OOI158" s="441"/>
      <c r="OOJ158" s="441"/>
      <c r="OOK158" s="441"/>
      <c r="OOL158" s="441"/>
      <c r="OOM158" s="441"/>
      <c r="OON158" s="441"/>
      <c r="OOO158" s="441"/>
      <c r="OOP158" s="441"/>
      <c r="OOQ158" s="441"/>
      <c r="OOR158" s="441"/>
      <c r="OOS158" s="441"/>
      <c r="OOT158" s="441"/>
      <c r="OOU158" s="441"/>
      <c r="OOV158" s="441"/>
      <c r="OOW158" s="441"/>
      <c r="OOX158" s="441"/>
      <c r="OOY158" s="441"/>
      <c r="OOZ158" s="441"/>
      <c r="OPA158" s="441"/>
      <c r="OPB158" s="441"/>
      <c r="OPC158" s="441"/>
      <c r="OPD158" s="441"/>
      <c r="OPE158" s="441"/>
      <c r="OPF158" s="441"/>
      <c r="OPG158" s="441"/>
      <c r="OPH158" s="441"/>
      <c r="OPI158" s="441"/>
      <c r="OPJ158" s="441"/>
      <c r="OPK158" s="441"/>
      <c r="OPL158" s="441"/>
      <c r="OPM158" s="441"/>
      <c r="OPN158" s="441"/>
      <c r="OPO158" s="441"/>
      <c r="OPP158" s="441"/>
      <c r="OPQ158" s="441"/>
      <c r="OPR158" s="441"/>
      <c r="OPS158" s="441"/>
      <c r="OPT158" s="441"/>
      <c r="OPU158" s="441"/>
      <c r="OPV158" s="441"/>
      <c r="OPW158" s="441"/>
      <c r="OPX158" s="441"/>
      <c r="OPY158" s="441"/>
      <c r="OPZ158" s="441"/>
      <c r="OQA158" s="441"/>
      <c r="OQB158" s="441"/>
      <c r="OQC158" s="441"/>
      <c r="OQD158" s="441"/>
      <c r="OQE158" s="441"/>
      <c r="OQF158" s="441"/>
      <c r="OQG158" s="441"/>
      <c r="OQH158" s="441"/>
      <c r="OQI158" s="441"/>
      <c r="OQJ158" s="441"/>
      <c r="OQK158" s="441"/>
      <c r="OQL158" s="441"/>
      <c r="OQM158" s="441"/>
      <c r="OQN158" s="441"/>
      <c r="OQO158" s="441"/>
      <c r="OQP158" s="441"/>
      <c r="OQQ158" s="441"/>
      <c r="OQR158" s="441"/>
      <c r="OQS158" s="441"/>
      <c r="OQT158" s="441"/>
      <c r="OQU158" s="441"/>
      <c r="OQV158" s="441"/>
      <c r="OQW158" s="441"/>
      <c r="OQX158" s="441"/>
      <c r="OQY158" s="441"/>
      <c r="OQZ158" s="441"/>
      <c r="ORA158" s="441"/>
      <c r="ORB158" s="441"/>
      <c r="ORC158" s="441"/>
      <c r="ORD158" s="441"/>
      <c r="ORE158" s="441"/>
      <c r="ORF158" s="441"/>
      <c r="ORG158" s="441"/>
      <c r="ORH158" s="441"/>
      <c r="ORI158" s="441"/>
      <c r="ORJ158" s="441"/>
      <c r="ORK158" s="441"/>
      <c r="ORL158" s="441"/>
      <c r="ORM158" s="441"/>
      <c r="ORN158" s="441"/>
      <c r="ORO158" s="441"/>
      <c r="ORP158" s="441"/>
      <c r="ORQ158" s="441"/>
      <c r="ORR158" s="441"/>
      <c r="ORS158" s="441"/>
      <c r="ORT158" s="441"/>
      <c r="ORU158" s="441"/>
      <c r="ORV158" s="441"/>
      <c r="ORW158" s="441"/>
      <c r="ORX158" s="441"/>
      <c r="ORY158" s="441"/>
      <c r="ORZ158" s="441"/>
      <c r="OSA158" s="441"/>
      <c r="OSB158" s="441"/>
      <c r="OSC158" s="441"/>
      <c r="OSD158" s="441"/>
      <c r="OSE158" s="441"/>
      <c r="OSF158" s="441"/>
      <c r="OSG158" s="441"/>
      <c r="OSH158" s="441"/>
      <c r="OSI158" s="441"/>
      <c r="OSJ158" s="441"/>
      <c r="OSK158" s="441"/>
      <c r="OSL158" s="441"/>
      <c r="OSM158" s="441"/>
      <c r="OSN158" s="441"/>
      <c r="OSO158" s="441"/>
      <c r="OSP158" s="441"/>
      <c r="OSQ158" s="441"/>
      <c r="OSR158" s="441"/>
      <c r="OSS158" s="441"/>
      <c r="OST158" s="441"/>
      <c r="OSU158" s="441"/>
      <c r="OSV158" s="441"/>
      <c r="OSW158" s="441"/>
      <c r="OSX158" s="441"/>
      <c r="OSY158" s="441"/>
      <c r="OSZ158" s="441"/>
      <c r="OTA158" s="441"/>
      <c r="OTB158" s="441"/>
      <c r="OTC158" s="441"/>
      <c r="OTD158" s="441"/>
      <c r="OTE158" s="441"/>
      <c r="OTF158" s="441"/>
      <c r="OTG158" s="441"/>
      <c r="OTH158" s="441"/>
      <c r="OTI158" s="441"/>
      <c r="OTJ158" s="441"/>
      <c r="OTK158" s="441"/>
      <c r="OTL158" s="441"/>
      <c r="OTM158" s="441"/>
      <c r="OTN158" s="441"/>
      <c r="OTO158" s="441"/>
      <c r="OTP158" s="441"/>
      <c r="OTQ158" s="441"/>
      <c r="OTR158" s="441"/>
      <c r="OTS158" s="441"/>
      <c r="OTT158" s="441"/>
      <c r="OTU158" s="441"/>
      <c r="OTV158" s="441"/>
      <c r="OTW158" s="441"/>
      <c r="OTX158" s="441"/>
      <c r="OTY158" s="441"/>
      <c r="OTZ158" s="441"/>
      <c r="OUA158" s="441"/>
      <c r="OUB158" s="441"/>
      <c r="OUC158" s="441"/>
      <c r="OUD158" s="441"/>
      <c r="OUE158" s="441"/>
      <c r="OUF158" s="441"/>
      <c r="OUG158" s="441"/>
      <c r="OUH158" s="441"/>
      <c r="OUI158" s="441"/>
      <c r="OUJ158" s="441"/>
      <c r="OUK158" s="441"/>
      <c r="OUL158" s="441"/>
      <c r="OUM158" s="441"/>
      <c r="OUN158" s="441"/>
      <c r="OUO158" s="441"/>
      <c r="OUP158" s="441"/>
      <c r="OUQ158" s="441"/>
      <c r="OUR158" s="441"/>
      <c r="OUS158" s="441"/>
      <c r="OUT158" s="441"/>
      <c r="OUU158" s="441"/>
      <c r="OUV158" s="441"/>
      <c r="OUW158" s="441"/>
      <c r="OUX158" s="441"/>
      <c r="OUY158" s="441"/>
      <c r="OUZ158" s="441"/>
      <c r="OVA158" s="441"/>
      <c r="OVB158" s="441"/>
      <c r="OVC158" s="441"/>
      <c r="OVD158" s="441"/>
      <c r="OVE158" s="441"/>
      <c r="OVF158" s="441"/>
      <c r="OVG158" s="441"/>
      <c r="OVH158" s="441"/>
      <c r="OVI158" s="441"/>
      <c r="OVJ158" s="441"/>
      <c r="OVK158" s="441"/>
      <c r="OVL158" s="441"/>
      <c r="OVM158" s="441"/>
      <c r="OVN158" s="441"/>
      <c r="OVO158" s="441"/>
      <c r="OVP158" s="441"/>
      <c r="OVQ158" s="441"/>
      <c r="OVR158" s="441"/>
      <c r="OVS158" s="441"/>
      <c r="OVT158" s="441"/>
      <c r="OVU158" s="441"/>
      <c r="OVV158" s="441"/>
      <c r="OVW158" s="441"/>
      <c r="OVX158" s="441"/>
      <c r="OVY158" s="441"/>
      <c r="OVZ158" s="441"/>
      <c r="OWA158" s="441"/>
      <c r="OWB158" s="441"/>
      <c r="OWC158" s="441"/>
      <c r="OWD158" s="441"/>
      <c r="OWE158" s="441"/>
      <c r="OWF158" s="441"/>
      <c r="OWG158" s="441"/>
      <c r="OWH158" s="441"/>
      <c r="OWI158" s="441"/>
      <c r="OWJ158" s="441"/>
      <c r="OWK158" s="441"/>
      <c r="OWL158" s="441"/>
      <c r="OWM158" s="441"/>
      <c r="OWN158" s="441"/>
      <c r="OWO158" s="441"/>
      <c r="OWP158" s="441"/>
      <c r="OWQ158" s="441"/>
      <c r="OWR158" s="441"/>
      <c r="OWS158" s="441"/>
      <c r="OWT158" s="441"/>
      <c r="OWU158" s="441"/>
      <c r="OWV158" s="441"/>
      <c r="OWW158" s="441"/>
      <c r="OWX158" s="441"/>
      <c r="OWY158" s="441"/>
      <c r="OWZ158" s="441"/>
      <c r="OXA158" s="441"/>
      <c r="OXB158" s="441"/>
      <c r="OXC158" s="441"/>
      <c r="OXD158" s="441"/>
      <c r="OXE158" s="441"/>
      <c r="OXF158" s="441"/>
      <c r="OXG158" s="441"/>
      <c r="OXH158" s="441"/>
      <c r="OXI158" s="441"/>
      <c r="OXJ158" s="441"/>
      <c r="OXK158" s="441"/>
      <c r="OXL158" s="441"/>
      <c r="OXM158" s="441"/>
      <c r="OXN158" s="441"/>
      <c r="OXO158" s="441"/>
      <c r="OXP158" s="441"/>
      <c r="OXQ158" s="441"/>
      <c r="OXR158" s="441"/>
      <c r="OXS158" s="441"/>
      <c r="OXT158" s="441"/>
      <c r="OXU158" s="441"/>
      <c r="OXV158" s="441"/>
      <c r="OXW158" s="441"/>
      <c r="OXX158" s="441"/>
      <c r="OXY158" s="441"/>
      <c r="OXZ158" s="441"/>
      <c r="OYA158" s="441"/>
      <c r="OYB158" s="441"/>
      <c r="OYC158" s="441"/>
      <c r="OYD158" s="441"/>
      <c r="OYE158" s="441"/>
      <c r="OYF158" s="441"/>
      <c r="OYG158" s="441"/>
      <c r="OYH158" s="441"/>
      <c r="OYI158" s="441"/>
      <c r="OYJ158" s="441"/>
      <c r="OYK158" s="441"/>
      <c r="OYL158" s="441"/>
      <c r="OYM158" s="441"/>
      <c r="OYN158" s="441"/>
      <c r="OYO158" s="441"/>
      <c r="OYP158" s="441"/>
      <c r="OYQ158" s="441"/>
      <c r="OYR158" s="441"/>
      <c r="OYS158" s="441"/>
      <c r="OYT158" s="441"/>
      <c r="OYU158" s="441"/>
      <c r="OYV158" s="441"/>
      <c r="OYW158" s="441"/>
      <c r="OYX158" s="441"/>
      <c r="OYY158" s="441"/>
      <c r="OYZ158" s="441"/>
      <c r="OZA158" s="441"/>
      <c r="OZB158" s="441"/>
      <c r="OZC158" s="441"/>
      <c r="OZD158" s="441"/>
      <c r="OZE158" s="441"/>
      <c r="OZF158" s="441"/>
      <c r="OZG158" s="441"/>
      <c r="OZH158" s="441"/>
      <c r="OZI158" s="441"/>
      <c r="OZJ158" s="441"/>
      <c r="OZK158" s="441"/>
      <c r="OZL158" s="441"/>
      <c r="OZM158" s="441"/>
      <c r="OZN158" s="441"/>
      <c r="OZO158" s="441"/>
      <c r="OZP158" s="441"/>
      <c r="OZQ158" s="441"/>
      <c r="OZR158" s="441"/>
      <c r="OZS158" s="441"/>
      <c r="OZT158" s="441"/>
      <c r="OZU158" s="441"/>
      <c r="OZV158" s="441"/>
      <c r="OZW158" s="441"/>
      <c r="OZX158" s="441"/>
      <c r="OZY158" s="441"/>
      <c r="OZZ158" s="441"/>
      <c r="PAA158" s="441"/>
      <c r="PAB158" s="441"/>
      <c r="PAC158" s="441"/>
      <c r="PAD158" s="441"/>
      <c r="PAE158" s="441"/>
      <c r="PAF158" s="441"/>
      <c r="PAG158" s="441"/>
      <c r="PAH158" s="441"/>
      <c r="PAI158" s="441"/>
      <c r="PAJ158" s="441"/>
      <c r="PAK158" s="441"/>
      <c r="PAL158" s="441"/>
      <c r="PAM158" s="441"/>
      <c r="PAN158" s="441"/>
      <c r="PAO158" s="441"/>
      <c r="PAP158" s="441"/>
      <c r="PAQ158" s="441"/>
      <c r="PAR158" s="441"/>
      <c r="PAS158" s="441"/>
      <c r="PAT158" s="441"/>
      <c r="PAU158" s="441"/>
      <c r="PAV158" s="441"/>
      <c r="PAW158" s="441"/>
      <c r="PAX158" s="441"/>
      <c r="PAY158" s="441"/>
      <c r="PAZ158" s="441"/>
      <c r="PBA158" s="441"/>
      <c r="PBB158" s="441"/>
      <c r="PBC158" s="441"/>
      <c r="PBD158" s="441"/>
      <c r="PBE158" s="441"/>
      <c r="PBF158" s="441"/>
      <c r="PBG158" s="441"/>
      <c r="PBH158" s="441"/>
      <c r="PBI158" s="441"/>
      <c r="PBJ158" s="441"/>
      <c r="PBK158" s="441"/>
      <c r="PBL158" s="441"/>
      <c r="PBM158" s="441"/>
      <c r="PBN158" s="441"/>
      <c r="PBO158" s="441"/>
      <c r="PBP158" s="441"/>
      <c r="PBQ158" s="441"/>
      <c r="PBR158" s="441"/>
      <c r="PBS158" s="441"/>
      <c r="PBT158" s="441"/>
      <c r="PBU158" s="441"/>
      <c r="PBV158" s="441"/>
      <c r="PBW158" s="441"/>
      <c r="PBX158" s="441"/>
      <c r="PBY158" s="441"/>
      <c r="PBZ158" s="441"/>
      <c r="PCA158" s="441"/>
      <c r="PCB158" s="441"/>
      <c r="PCC158" s="441"/>
      <c r="PCD158" s="441"/>
      <c r="PCE158" s="441"/>
      <c r="PCF158" s="441"/>
      <c r="PCG158" s="441"/>
      <c r="PCH158" s="441"/>
      <c r="PCI158" s="441"/>
      <c r="PCJ158" s="441"/>
      <c r="PCK158" s="441"/>
      <c r="PCL158" s="441"/>
      <c r="PCM158" s="441"/>
      <c r="PCN158" s="441"/>
      <c r="PCO158" s="441"/>
      <c r="PCP158" s="441"/>
      <c r="PCQ158" s="441"/>
      <c r="PCR158" s="441"/>
      <c r="PCS158" s="441"/>
      <c r="PCT158" s="441"/>
      <c r="PCU158" s="441"/>
      <c r="PCV158" s="441"/>
      <c r="PCW158" s="441"/>
      <c r="PCX158" s="441"/>
      <c r="PCY158" s="441"/>
      <c r="PCZ158" s="441"/>
      <c r="PDA158" s="441"/>
      <c r="PDB158" s="441"/>
      <c r="PDC158" s="441"/>
      <c r="PDD158" s="441"/>
      <c r="PDE158" s="441"/>
      <c r="PDF158" s="441"/>
      <c r="PDG158" s="441"/>
      <c r="PDH158" s="441"/>
      <c r="PDI158" s="441"/>
      <c r="PDJ158" s="441"/>
      <c r="PDK158" s="441"/>
      <c r="PDL158" s="441"/>
      <c r="PDM158" s="441"/>
      <c r="PDN158" s="441"/>
      <c r="PDO158" s="441"/>
      <c r="PDP158" s="441"/>
      <c r="PDQ158" s="441"/>
      <c r="PDR158" s="441"/>
      <c r="PDS158" s="441"/>
      <c r="PDT158" s="441"/>
      <c r="PDU158" s="441"/>
      <c r="PDV158" s="441"/>
      <c r="PDW158" s="441"/>
      <c r="PDX158" s="441"/>
      <c r="PDY158" s="441"/>
      <c r="PDZ158" s="441"/>
      <c r="PEA158" s="441"/>
      <c r="PEB158" s="441"/>
      <c r="PEC158" s="441"/>
      <c r="PED158" s="441"/>
      <c r="PEE158" s="441"/>
      <c r="PEF158" s="441"/>
      <c r="PEG158" s="441"/>
      <c r="PEH158" s="441"/>
      <c r="PEI158" s="441"/>
      <c r="PEJ158" s="441"/>
      <c r="PEK158" s="441"/>
      <c r="PEL158" s="441"/>
      <c r="PEM158" s="441"/>
      <c r="PEN158" s="441"/>
      <c r="PEO158" s="441"/>
      <c r="PEP158" s="441"/>
      <c r="PEQ158" s="441"/>
      <c r="PER158" s="441"/>
      <c r="PES158" s="441"/>
      <c r="PET158" s="441"/>
      <c r="PEU158" s="441"/>
      <c r="PEV158" s="441"/>
      <c r="PEW158" s="441"/>
      <c r="PEX158" s="441"/>
      <c r="PEY158" s="441"/>
      <c r="PEZ158" s="441"/>
      <c r="PFA158" s="441"/>
      <c r="PFB158" s="441"/>
      <c r="PFC158" s="441"/>
      <c r="PFD158" s="441"/>
      <c r="PFE158" s="441"/>
      <c r="PFF158" s="441"/>
      <c r="PFG158" s="441"/>
      <c r="PFH158" s="441"/>
      <c r="PFI158" s="441"/>
      <c r="PFJ158" s="441"/>
      <c r="PFK158" s="441"/>
      <c r="PFL158" s="441"/>
      <c r="PFM158" s="441"/>
      <c r="PFN158" s="441"/>
      <c r="PFO158" s="441"/>
      <c r="PFP158" s="441"/>
      <c r="PFQ158" s="441"/>
      <c r="PFR158" s="441"/>
      <c r="PFS158" s="441"/>
      <c r="PFT158" s="441"/>
      <c r="PFU158" s="441"/>
      <c r="PFV158" s="441"/>
      <c r="PFW158" s="441"/>
      <c r="PFX158" s="441"/>
      <c r="PFY158" s="441"/>
      <c r="PFZ158" s="441"/>
      <c r="PGA158" s="441"/>
      <c r="PGB158" s="441"/>
      <c r="PGC158" s="441"/>
      <c r="PGD158" s="441"/>
      <c r="PGE158" s="441"/>
      <c r="PGF158" s="441"/>
      <c r="PGG158" s="441"/>
      <c r="PGH158" s="441"/>
      <c r="PGI158" s="441"/>
      <c r="PGJ158" s="441"/>
      <c r="PGK158" s="441"/>
      <c r="PGL158" s="441"/>
      <c r="PGM158" s="441"/>
      <c r="PGN158" s="441"/>
      <c r="PGO158" s="441"/>
      <c r="PGP158" s="441"/>
      <c r="PGQ158" s="441"/>
      <c r="PGR158" s="441"/>
      <c r="PGS158" s="441"/>
      <c r="PGT158" s="441"/>
      <c r="PGU158" s="441"/>
      <c r="PGV158" s="441"/>
      <c r="PGW158" s="441"/>
      <c r="PGX158" s="441"/>
      <c r="PGY158" s="441"/>
      <c r="PGZ158" s="441"/>
      <c r="PHA158" s="441"/>
      <c r="PHB158" s="441"/>
      <c r="PHC158" s="441"/>
      <c r="PHD158" s="441"/>
      <c r="PHE158" s="441"/>
      <c r="PHF158" s="441"/>
      <c r="PHG158" s="441"/>
      <c r="PHH158" s="441"/>
      <c r="PHI158" s="441"/>
      <c r="PHJ158" s="441"/>
      <c r="PHK158" s="441"/>
      <c r="PHL158" s="441"/>
      <c r="PHM158" s="441"/>
      <c r="PHN158" s="441"/>
      <c r="PHO158" s="441"/>
      <c r="PHP158" s="441"/>
      <c r="PHQ158" s="441"/>
      <c r="PHR158" s="441"/>
      <c r="PHS158" s="441"/>
      <c r="PHT158" s="441"/>
      <c r="PHU158" s="441"/>
      <c r="PHV158" s="441"/>
      <c r="PHW158" s="441"/>
      <c r="PHX158" s="441"/>
      <c r="PHY158" s="441"/>
      <c r="PHZ158" s="441"/>
      <c r="PIA158" s="441"/>
      <c r="PIB158" s="441"/>
      <c r="PIC158" s="441"/>
      <c r="PID158" s="441"/>
      <c r="PIE158" s="441"/>
      <c r="PIF158" s="441"/>
      <c r="PIG158" s="441"/>
      <c r="PIH158" s="441"/>
      <c r="PII158" s="441"/>
      <c r="PIJ158" s="441"/>
      <c r="PIK158" s="441"/>
      <c r="PIL158" s="441"/>
      <c r="PIM158" s="441"/>
      <c r="PIN158" s="441"/>
      <c r="PIO158" s="441"/>
      <c r="PIP158" s="441"/>
      <c r="PIQ158" s="441"/>
      <c r="PIR158" s="441"/>
      <c r="PIS158" s="441"/>
      <c r="PIT158" s="441"/>
      <c r="PIU158" s="441"/>
      <c r="PIV158" s="441"/>
      <c r="PIW158" s="441"/>
      <c r="PIX158" s="441"/>
      <c r="PIY158" s="441"/>
      <c r="PIZ158" s="441"/>
      <c r="PJA158" s="441"/>
      <c r="PJB158" s="441"/>
      <c r="PJC158" s="441"/>
      <c r="PJD158" s="441"/>
      <c r="PJE158" s="441"/>
      <c r="PJF158" s="441"/>
      <c r="PJG158" s="441"/>
      <c r="PJH158" s="441"/>
      <c r="PJI158" s="441"/>
      <c r="PJJ158" s="441"/>
      <c r="PJK158" s="441"/>
      <c r="PJL158" s="441"/>
      <c r="PJM158" s="441"/>
      <c r="PJN158" s="441"/>
      <c r="PJO158" s="441"/>
      <c r="PJP158" s="441"/>
      <c r="PJQ158" s="441"/>
      <c r="PJR158" s="441"/>
      <c r="PJS158" s="441"/>
      <c r="PJT158" s="441"/>
      <c r="PJU158" s="441"/>
      <c r="PJV158" s="441"/>
      <c r="PJW158" s="441"/>
      <c r="PJX158" s="441"/>
      <c r="PJY158" s="441"/>
      <c r="PJZ158" s="441"/>
      <c r="PKA158" s="441"/>
      <c r="PKB158" s="441"/>
      <c r="PKC158" s="441"/>
      <c r="PKD158" s="441"/>
      <c r="PKE158" s="441"/>
      <c r="PKF158" s="441"/>
      <c r="PKG158" s="441"/>
      <c r="PKH158" s="441"/>
      <c r="PKI158" s="441"/>
      <c r="PKJ158" s="441"/>
      <c r="PKK158" s="441"/>
      <c r="PKL158" s="441"/>
      <c r="PKM158" s="441"/>
      <c r="PKN158" s="441"/>
      <c r="PKO158" s="441"/>
      <c r="PKP158" s="441"/>
      <c r="PKQ158" s="441"/>
      <c r="PKR158" s="441"/>
      <c r="PKS158" s="441"/>
      <c r="PKT158" s="441"/>
      <c r="PKU158" s="441"/>
      <c r="PKV158" s="441"/>
      <c r="PKW158" s="441"/>
      <c r="PKX158" s="441"/>
      <c r="PKY158" s="441"/>
      <c r="PKZ158" s="441"/>
      <c r="PLA158" s="441"/>
      <c r="PLB158" s="441"/>
      <c r="PLC158" s="441"/>
      <c r="PLD158" s="441"/>
      <c r="PLE158" s="441"/>
      <c r="PLF158" s="441"/>
      <c r="PLG158" s="441"/>
      <c r="PLH158" s="441"/>
      <c r="PLI158" s="441"/>
      <c r="PLJ158" s="441"/>
      <c r="PLK158" s="441"/>
      <c r="PLL158" s="441"/>
      <c r="PLM158" s="441"/>
      <c r="PLN158" s="441"/>
      <c r="PLO158" s="441"/>
      <c r="PLP158" s="441"/>
      <c r="PLQ158" s="441"/>
      <c r="PLR158" s="441"/>
      <c r="PLS158" s="441"/>
      <c r="PLT158" s="441"/>
      <c r="PLU158" s="441"/>
      <c r="PLV158" s="441"/>
      <c r="PLW158" s="441"/>
      <c r="PLX158" s="441"/>
      <c r="PLY158" s="441"/>
      <c r="PLZ158" s="441"/>
      <c r="PMA158" s="441"/>
      <c r="PMB158" s="441"/>
      <c r="PMC158" s="441"/>
      <c r="PMD158" s="441"/>
      <c r="PME158" s="441"/>
      <c r="PMF158" s="441"/>
      <c r="PMG158" s="441"/>
      <c r="PMH158" s="441"/>
      <c r="PMI158" s="441"/>
      <c r="PMJ158" s="441"/>
      <c r="PMK158" s="441"/>
      <c r="PML158" s="441"/>
      <c r="PMM158" s="441"/>
      <c r="PMN158" s="441"/>
      <c r="PMO158" s="441"/>
      <c r="PMP158" s="441"/>
      <c r="PMQ158" s="441"/>
      <c r="PMR158" s="441"/>
      <c r="PMS158" s="441"/>
      <c r="PMT158" s="441"/>
      <c r="PMU158" s="441"/>
      <c r="PMV158" s="441"/>
      <c r="PMW158" s="441"/>
      <c r="PMX158" s="441"/>
      <c r="PMY158" s="441"/>
      <c r="PMZ158" s="441"/>
      <c r="PNA158" s="441"/>
      <c r="PNB158" s="441"/>
      <c r="PNC158" s="441"/>
      <c r="PND158" s="441"/>
      <c r="PNE158" s="441"/>
      <c r="PNF158" s="441"/>
      <c r="PNG158" s="441"/>
      <c r="PNH158" s="441"/>
      <c r="PNI158" s="441"/>
      <c r="PNJ158" s="441"/>
      <c r="PNK158" s="441"/>
      <c r="PNL158" s="441"/>
      <c r="PNM158" s="441"/>
      <c r="PNN158" s="441"/>
      <c r="PNO158" s="441"/>
      <c r="PNP158" s="441"/>
      <c r="PNQ158" s="441"/>
      <c r="PNR158" s="441"/>
      <c r="PNS158" s="441"/>
      <c r="PNT158" s="441"/>
      <c r="PNU158" s="441"/>
      <c r="PNV158" s="441"/>
      <c r="PNW158" s="441"/>
      <c r="PNX158" s="441"/>
      <c r="PNY158" s="441"/>
      <c r="PNZ158" s="441"/>
      <c r="POA158" s="441"/>
      <c r="POB158" s="441"/>
      <c r="POC158" s="441"/>
      <c r="POD158" s="441"/>
      <c r="POE158" s="441"/>
      <c r="POF158" s="441"/>
      <c r="POG158" s="441"/>
      <c r="POH158" s="441"/>
      <c r="POI158" s="441"/>
      <c r="POJ158" s="441"/>
      <c r="POK158" s="441"/>
      <c r="POL158" s="441"/>
      <c r="POM158" s="441"/>
      <c r="PON158" s="441"/>
      <c r="POO158" s="441"/>
      <c r="POP158" s="441"/>
      <c r="POQ158" s="441"/>
      <c r="POR158" s="441"/>
      <c r="POS158" s="441"/>
      <c r="POT158" s="441"/>
      <c r="POU158" s="441"/>
      <c r="POV158" s="441"/>
      <c r="POW158" s="441"/>
      <c r="POX158" s="441"/>
      <c r="POY158" s="441"/>
      <c r="POZ158" s="441"/>
      <c r="PPA158" s="441"/>
      <c r="PPB158" s="441"/>
      <c r="PPC158" s="441"/>
      <c r="PPD158" s="441"/>
      <c r="PPE158" s="441"/>
      <c r="PPF158" s="441"/>
      <c r="PPG158" s="441"/>
      <c r="PPH158" s="441"/>
      <c r="PPI158" s="441"/>
      <c r="PPJ158" s="441"/>
      <c r="PPK158" s="441"/>
      <c r="PPL158" s="441"/>
      <c r="PPM158" s="441"/>
      <c r="PPN158" s="441"/>
      <c r="PPO158" s="441"/>
      <c r="PPP158" s="441"/>
      <c r="PPQ158" s="441"/>
      <c r="PPR158" s="441"/>
      <c r="PPS158" s="441"/>
      <c r="PPT158" s="441"/>
      <c r="PPU158" s="441"/>
      <c r="PPV158" s="441"/>
      <c r="PPW158" s="441"/>
      <c r="PPX158" s="441"/>
      <c r="PPY158" s="441"/>
      <c r="PPZ158" s="441"/>
      <c r="PQA158" s="441"/>
      <c r="PQB158" s="441"/>
      <c r="PQC158" s="441"/>
      <c r="PQD158" s="441"/>
      <c r="PQE158" s="441"/>
      <c r="PQF158" s="441"/>
      <c r="PQG158" s="441"/>
      <c r="PQH158" s="441"/>
      <c r="PQI158" s="441"/>
      <c r="PQJ158" s="441"/>
      <c r="PQK158" s="441"/>
      <c r="PQL158" s="441"/>
      <c r="PQM158" s="441"/>
      <c r="PQN158" s="441"/>
      <c r="PQO158" s="441"/>
      <c r="PQP158" s="441"/>
      <c r="PQQ158" s="441"/>
      <c r="PQR158" s="441"/>
      <c r="PQS158" s="441"/>
      <c r="PQT158" s="441"/>
      <c r="PQU158" s="441"/>
      <c r="PQV158" s="441"/>
      <c r="PQW158" s="441"/>
      <c r="PQX158" s="441"/>
      <c r="PQY158" s="441"/>
      <c r="PQZ158" s="441"/>
      <c r="PRA158" s="441"/>
      <c r="PRB158" s="441"/>
      <c r="PRC158" s="441"/>
      <c r="PRD158" s="441"/>
      <c r="PRE158" s="441"/>
      <c r="PRF158" s="441"/>
      <c r="PRG158" s="441"/>
      <c r="PRH158" s="441"/>
      <c r="PRI158" s="441"/>
      <c r="PRJ158" s="441"/>
      <c r="PRK158" s="441"/>
      <c r="PRL158" s="441"/>
      <c r="PRM158" s="441"/>
      <c r="PRN158" s="441"/>
      <c r="PRO158" s="441"/>
      <c r="PRP158" s="441"/>
      <c r="PRQ158" s="441"/>
      <c r="PRR158" s="441"/>
      <c r="PRS158" s="441"/>
      <c r="PRT158" s="441"/>
      <c r="PRU158" s="441"/>
      <c r="PRV158" s="441"/>
      <c r="PRW158" s="441"/>
      <c r="PRX158" s="441"/>
      <c r="PRY158" s="441"/>
      <c r="PRZ158" s="441"/>
      <c r="PSA158" s="441"/>
      <c r="PSB158" s="441"/>
      <c r="PSC158" s="441"/>
      <c r="PSD158" s="441"/>
      <c r="PSE158" s="441"/>
      <c r="PSF158" s="441"/>
      <c r="PSG158" s="441"/>
      <c r="PSH158" s="441"/>
      <c r="PSI158" s="441"/>
      <c r="PSJ158" s="441"/>
      <c r="PSK158" s="441"/>
      <c r="PSL158" s="441"/>
      <c r="PSM158" s="441"/>
      <c r="PSN158" s="441"/>
      <c r="PSO158" s="441"/>
      <c r="PSP158" s="441"/>
      <c r="PSQ158" s="441"/>
      <c r="PSR158" s="441"/>
      <c r="PSS158" s="441"/>
      <c r="PST158" s="441"/>
      <c r="PSU158" s="441"/>
      <c r="PSV158" s="441"/>
      <c r="PSW158" s="441"/>
      <c r="PSX158" s="441"/>
      <c r="PSY158" s="441"/>
      <c r="PSZ158" s="441"/>
      <c r="PTA158" s="441"/>
      <c r="PTB158" s="441"/>
      <c r="PTC158" s="441"/>
      <c r="PTD158" s="441"/>
      <c r="PTE158" s="441"/>
      <c r="PTF158" s="441"/>
      <c r="PTG158" s="441"/>
      <c r="PTH158" s="441"/>
      <c r="PTI158" s="441"/>
      <c r="PTJ158" s="441"/>
      <c r="PTK158" s="441"/>
      <c r="PTL158" s="441"/>
      <c r="PTM158" s="441"/>
      <c r="PTN158" s="441"/>
      <c r="PTO158" s="441"/>
      <c r="PTP158" s="441"/>
      <c r="PTQ158" s="441"/>
      <c r="PTR158" s="441"/>
      <c r="PTS158" s="441"/>
      <c r="PTT158" s="441"/>
      <c r="PTU158" s="441"/>
      <c r="PTV158" s="441"/>
      <c r="PTW158" s="441"/>
      <c r="PTX158" s="441"/>
      <c r="PTY158" s="441"/>
      <c r="PTZ158" s="441"/>
      <c r="PUA158" s="441"/>
      <c r="PUB158" s="441"/>
      <c r="PUC158" s="441"/>
      <c r="PUD158" s="441"/>
      <c r="PUE158" s="441"/>
      <c r="PUF158" s="441"/>
      <c r="PUG158" s="441"/>
      <c r="PUH158" s="441"/>
      <c r="PUI158" s="441"/>
      <c r="PUJ158" s="441"/>
      <c r="PUK158" s="441"/>
      <c r="PUL158" s="441"/>
      <c r="PUM158" s="441"/>
      <c r="PUN158" s="441"/>
      <c r="PUO158" s="441"/>
      <c r="PUP158" s="441"/>
      <c r="PUQ158" s="441"/>
      <c r="PUR158" s="441"/>
      <c r="PUS158" s="441"/>
      <c r="PUT158" s="441"/>
      <c r="PUU158" s="441"/>
      <c r="PUV158" s="441"/>
      <c r="PUW158" s="441"/>
      <c r="PUX158" s="441"/>
      <c r="PUY158" s="441"/>
      <c r="PUZ158" s="441"/>
      <c r="PVA158" s="441"/>
      <c r="PVB158" s="441"/>
      <c r="PVC158" s="441"/>
      <c r="PVD158" s="441"/>
      <c r="PVE158" s="441"/>
      <c r="PVF158" s="441"/>
      <c r="PVG158" s="441"/>
      <c r="PVH158" s="441"/>
      <c r="PVI158" s="441"/>
      <c r="PVJ158" s="441"/>
      <c r="PVK158" s="441"/>
      <c r="PVL158" s="441"/>
      <c r="PVM158" s="441"/>
      <c r="PVN158" s="441"/>
      <c r="PVO158" s="441"/>
      <c r="PVP158" s="441"/>
      <c r="PVQ158" s="441"/>
      <c r="PVR158" s="441"/>
      <c r="PVS158" s="441"/>
      <c r="PVT158" s="441"/>
      <c r="PVU158" s="441"/>
      <c r="PVV158" s="441"/>
      <c r="PVW158" s="441"/>
      <c r="PVX158" s="441"/>
      <c r="PVY158" s="441"/>
      <c r="PVZ158" s="441"/>
      <c r="PWA158" s="441"/>
      <c r="PWB158" s="441"/>
      <c r="PWC158" s="441"/>
      <c r="PWD158" s="441"/>
      <c r="PWE158" s="441"/>
      <c r="PWF158" s="441"/>
      <c r="PWG158" s="441"/>
      <c r="PWH158" s="441"/>
      <c r="PWI158" s="441"/>
      <c r="PWJ158" s="441"/>
      <c r="PWK158" s="441"/>
      <c r="PWL158" s="441"/>
      <c r="PWM158" s="441"/>
      <c r="PWN158" s="441"/>
      <c r="PWO158" s="441"/>
      <c r="PWP158" s="441"/>
      <c r="PWQ158" s="441"/>
      <c r="PWR158" s="441"/>
      <c r="PWS158" s="441"/>
      <c r="PWT158" s="441"/>
      <c r="PWU158" s="441"/>
      <c r="PWV158" s="441"/>
      <c r="PWW158" s="441"/>
      <c r="PWX158" s="441"/>
      <c r="PWY158" s="441"/>
      <c r="PWZ158" s="441"/>
      <c r="PXA158" s="441"/>
      <c r="PXB158" s="441"/>
      <c r="PXC158" s="441"/>
      <c r="PXD158" s="441"/>
      <c r="PXE158" s="441"/>
      <c r="PXF158" s="441"/>
      <c r="PXG158" s="441"/>
      <c r="PXH158" s="441"/>
      <c r="PXI158" s="441"/>
      <c r="PXJ158" s="441"/>
      <c r="PXK158" s="441"/>
      <c r="PXL158" s="441"/>
      <c r="PXM158" s="441"/>
      <c r="PXN158" s="441"/>
      <c r="PXO158" s="441"/>
      <c r="PXP158" s="441"/>
      <c r="PXQ158" s="441"/>
      <c r="PXR158" s="441"/>
      <c r="PXS158" s="441"/>
      <c r="PXT158" s="441"/>
      <c r="PXU158" s="441"/>
      <c r="PXV158" s="441"/>
      <c r="PXW158" s="441"/>
      <c r="PXX158" s="441"/>
      <c r="PXY158" s="441"/>
      <c r="PXZ158" s="441"/>
      <c r="PYA158" s="441"/>
      <c r="PYB158" s="441"/>
      <c r="PYC158" s="441"/>
      <c r="PYD158" s="441"/>
      <c r="PYE158" s="441"/>
      <c r="PYF158" s="441"/>
      <c r="PYG158" s="441"/>
      <c r="PYH158" s="441"/>
      <c r="PYI158" s="441"/>
      <c r="PYJ158" s="441"/>
      <c r="PYK158" s="441"/>
      <c r="PYL158" s="441"/>
      <c r="PYM158" s="441"/>
      <c r="PYN158" s="441"/>
      <c r="PYO158" s="441"/>
      <c r="PYP158" s="441"/>
      <c r="PYQ158" s="441"/>
      <c r="PYR158" s="441"/>
      <c r="PYS158" s="441"/>
      <c r="PYT158" s="441"/>
      <c r="PYU158" s="441"/>
      <c r="PYV158" s="441"/>
      <c r="PYW158" s="441"/>
      <c r="PYX158" s="441"/>
      <c r="PYY158" s="441"/>
      <c r="PYZ158" s="441"/>
      <c r="PZA158" s="441"/>
      <c r="PZB158" s="441"/>
      <c r="PZC158" s="441"/>
      <c r="PZD158" s="441"/>
      <c r="PZE158" s="441"/>
      <c r="PZF158" s="441"/>
      <c r="PZG158" s="441"/>
      <c r="PZH158" s="441"/>
      <c r="PZI158" s="441"/>
      <c r="PZJ158" s="441"/>
      <c r="PZK158" s="441"/>
      <c r="PZL158" s="441"/>
      <c r="PZM158" s="441"/>
      <c r="PZN158" s="441"/>
      <c r="PZO158" s="441"/>
      <c r="PZP158" s="441"/>
      <c r="PZQ158" s="441"/>
      <c r="PZR158" s="441"/>
      <c r="PZS158" s="441"/>
      <c r="PZT158" s="441"/>
      <c r="PZU158" s="441"/>
      <c r="PZV158" s="441"/>
      <c r="PZW158" s="441"/>
      <c r="PZX158" s="441"/>
      <c r="PZY158" s="441"/>
      <c r="PZZ158" s="441"/>
      <c r="QAA158" s="441"/>
      <c r="QAB158" s="441"/>
      <c r="QAC158" s="441"/>
      <c r="QAD158" s="441"/>
      <c r="QAE158" s="441"/>
      <c r="QAF158" s="441"/>
      <c r="QAG158" s="441"/>
      <c r="QAH158" s="441"/>
      <c r="QAI158" s="441"/>
      <c r="QAJ158" s="441"/>
      <c r="QAK158" s="441"/>
      <c r="QAL158" s="441"/>
      <c r="QAM158" s="441"/>
      <c r="QAN158" s="441"/>
      <c r="QAO158" s="441"/>
      <c r="QAP158" s="441"/>
      <c r="QAQ158" s="441"/>
      <c r="QAR158" s="441"/>
      <c r="QAS158" s="441"/>
      <c r="QAT158" s="441"/>
      <c r="QAU158" s="441"/>
      <c r="QAV158" s="441"/>
      <c r="QAW158" s="441"/>
      <c r="QAX158" s="441"/>
      <c r="QAY158" s="441"/>
      <c r="QAZ158" s="441"/>
      <c r="QBA158" s="441"/>
      <c r="QBB158" s="441"/>
      <c r="QBC158" s="441"/>
      <c r="QBD158" s="441"/>
      <c r="QBE158" s="441"/>
      <c r="QBF158" s="441"/>
      <c r="QBG158" s="441"/>
      <c r="QBH158" s="441"/>
      <c r="QBI158" s="441"/>
      <c r="QBJ158" s="441"/>
      <c r="QBK158" s="441"/>
      <c r="QBL158" s="441"/>
      <c r="QBM158" s="441"/>
      <c r="QBN158" s="441"/>
      <c r="QBO158" s="441"/>
      <c r="QBP158" s="441"/>
      <c r="QBQ158" s="441"/>
      <c r="QBR158" s="441"/>
      <c r="QBS158" s="441"/>
      <c r="QBT158" s="441"/>
      <c r="QBU158" s="441"/>
      <c r="QBV158" s="441"/>
      <c r="QBW158" s="441"/>
      <c r="QBX158" s="441"/>
      <c r="QBY158" s="441"/>
      <c r="QBZ158" s="441"/>
      <c r="QCA158" s="441"/>
      <c r="QCB158" s="441"/>
      <c r="QCC158" s="441"/>
      <c r="QCD158" s="441"/>
      <c r="QCE158" s="441"/>
      <c r="QCF158" s="441"/>
      <c r="QCG158" s="441"/>
      <c r="QCH158" s="441"/>
      <c r="QCI158" s="441"/>
      <c r="QCJ158" s="441"/>
      <c r="QCK158" s="441"/>
      <c r="QCL158" s="441"/>
      <c r="QCM158" s="441"/>
      <c r="QCN158" s="441"/>
      <c r="QCO158" s="441"/>
      <c r="QCP158" s="441"/>
      <c r="QCQ158" s="441"/>
      <c r="QCR158" s="441"/>
      <c r="QCS158" s="441"/>
      <c r="QCT158" s="441"/>
      <c r="QCU158" s="441"/>
      <c r="QCV158" s="441"/>
      <c r="QCW158" s="441"/>
      <c r="QCX158" s="441"/>
      <c r="QCY158" s="441"/>
      <c r="QCZ158" s="441"/>
      <c r="QDA158" s="441"/>
      <c r="QDB158" s="441"/>
      <c r="QDC158" s="441"/>
      <c r="QDD158" s="441"/>
      <c r="QDE158" s="441"/>
      <c r="QDF158" s="441"/>
      <c r="QDG158" s="441"/>
      <c r="QDH158" s="441"/>
      <c r="QDI158" s="441"/>
      <c r="QDJ158" s="441"/>
      <c r="QDK158" s="441"/>
      <c r="QDL158" s="441"/>
      <c r="QDM158" s="441"/>
      <c r="QDN158" s="441"/>
      <c r="QDO158" s="441"/>
      <c r="QDP158" s="441"/>
      <c r="QDQ158" s="441"/>
      <c r="QDR158" s="441"/>
      <c r="QDS158" s="441"/>
      <c r="QDT158" s="441"/>
      <c r="QDU158" s="441"/>
      <c r="QDV158" s="441"/>
      <c r="QDW158" s="441"/>
      <c r="QDX158" s="441"/>
      <c r="QDY158" s="441"/>
      <c r="QDZ158" s="441"/>
      <c r="QEA158" s="441"/>
      <c r="QEB158" s="441"/>
      <c r="QEC158" s="441"/>
      <c r="QED158" s="441"/>
      <c r="QEE158" s="441"/>
      <c r="QEF158" s="441"/>
      <c r="QEG158" s="441"/>
      <c r="QEH158" s="441"/>
      <c r="QEI158" s="441"/>
      <c r="QEJ158" s="441"/>
      <c r="QEK158" s="441"/>
      <c r="QEL158" s="441"/>
      <c r="QEM158" s="441"/>
      <c r="QEN158" s="441"/>
      <c r="QEO158" s="441"/>
      <c r="QEP158" s="441"/>
      <c r="QEQ158" s="441"/>
      <c r="QER158" s="441"/>
      <c r="QES158" s="441"/>
      <c r="QET158" s="441"/>
      <c r="QEU158" s="441"/>
      <c r="QEV158" s="441"/>
      <c r="QEW158" s="441"/>
      <c r="QEX158" s="441"/>
      <c r="QEY158" s="441"/>
      <c r="QEZ158" s="441"/>
      <c r="QFA158" s="441"/>
      <c r="QFB158" s="441"/>
      <c r="QFC158" s="441"/>
      <c r="QFD158" s="441"/>
      <c r="QFE158" s="441"/>
      <c r="QFF158" s="441"/>
      <c r="QFG158" s="441"/>
      <c r="QFH158" s="441"/>
      <c r="QFI158" s="441"/>
      <c r="QFJ158" s="441"/>
      <c r="QFK158" s="441"/>
      <c r="QFL158" s="441"/>
      <c r="QFM158" s="441"/>
      <c r="QFN158" s="441"/>
      <c r="QFO158" s="441"/>
      <c r="QFP158" s="441"/>
      <c r="QFQ158" s="441"/>
      <c r="QFR158" s="441"/>
      <c r="QFS158" s="441"/>
      <c r="QFT158" s="441"/>
      <c r="QFU158" s="441"/>
      <c r="QFV158" s="441"/>
      <c r="QFW158" s="441"/>
      <c r="QFX158" s="441"/>
      <c r="QFY158" s="441"/>
      <c r="QFZ158" s="441"/>
      <c r="QGA158" s="441"/>
      <c r="QGB158" s="441"/>
      <c r="QGC158" s="441"/>
      <c r="QGD158" s="441"/>
      <c r="QGE158" s="441"/>
      <c r="QGF158" s="441"/>
      <c r="QGG158" s="441"/>
      <c r="QGH158" s="441"/>
      <c r="QGI158" s="441"/>
      <c r="QGJ158" s="441"/>
      <c r="QGK158" s="441"/>
      <c r="QGL158" s="441"/>
      <c r="QGM158" s="441"/>
      <c r="QGN158" s="441"/>
      <c r="QGO158" s="441"/>
      <c r="QGP158" s="441"/>
      <c r="QGQ158" s="441"/>
      <c r="QGR158" s="441"/>
      <c r="QGS158" s="441"/>
      <c r="QGT158" s="441"/>
      <c r="QGU158" s="441"/>
      <c r="QGV158" s="441"/>
      <c r="QGW158" s="441"/>
      <c r="QGX158" s="441"/>
      <c r="QGY158" s="441"/>
      <c r="QGZ158" s="441"/>
      <c r="QHA158" s="441"/>
      <c r="QHB158" s="441"/>
      <c r="QHC158" s="441"/>
      <c r="QHD158" s="441"/>
      <c r="QHE158" s="441"/>
      <c r="QHF158" s="441"/>
      <c r="QHG158" s="441"/>
      <c r="QHH158" s="441"/>
      <c r="QHI158" s="441"/>
      <c r="QHJ158" s="441"/>
      <c r="QHK158" s="441"/>
      <c r="QHL158" s="441"/>
      <c r="QHM158" s="441"/>
      <c r="QHN158" s="441"/>
      <c r="QHO158" s="441"/>
      <c r="QHP158" s="441"/>
      <c r="QHQ158" s="441"/>
      <c r="QHR158" s="441"/>
      <c r="QHS158" s="441"/>
      <c r="QHT158" s="441"/>
      <c r="QHU158" s="441"/>
      <c r="QHV158" s="441"/>
      <c r="QHW158" s="441"/>
      <c r="QHX158" s="441"/>
      <c r="QHY158" s="441"/>
      <c r="QHZ158" s="441"/>
      <c r="QIA158" s="441"/>
      <c r="QIB158" s="441"/>
      <c r="QIC158" s="441"/>
      <c r="QID158" s="441"/>
      <c r="QIE158" s="441"/>
      <c r="QIF158" s="441"/>
      <c r="QIG158" s="441"/>
      <c r="QIH158" s="441"/>
      <c r="QII158" s="441"/>
      <c r="QIJ158" s="441"/>
      <c r="QIK158" s="441"/>
      <c r="QIL158" s="441"/>
      <c r="QIM158" s="441"/>
      <c r="QIN158" s="441"/>
      <c r="QIO158" s="441"/>
      <c r="QIP158" s="441"/>
      <c r="QIQ158" s="441"/>
      <c r="QIR158" s="441"/>
      <c r="QIS158" s="441"/>
      <c r="QIT158" s="441"/>
      <c r="QIU158" s="441"/>
      <c r="QIV158" s="441"/>
      <c r="QIW158" s="441"/>
      <c r="QIX158" s="441"/>
      <c r="QIY158" s="441"/>
      <c r="QIZ158" s="441"/>
      <c r="QJA158" s="441"/>
      <c r="QJB158" s="441"/>
      <c r="QJC158" s="441"/>
      <c r="QJD158" s="441"/>
      <c r="QJE158" s="441"/>
      <c r="QJF158" s="441"/>
      <c r="QJG158" s="441"/>
      <c r="QJH158" s="441"/>
      <c r="QJI158" s="441"/>
      <c r="QJJ158" s="441"/>
      <c r="QJK158" s="441"/>
      <c r="QJL158" s="441"/>
      <c r="QJM158" s="441"/>
      <c r="QJN158" s="441"/>
      <c r="QJO158" s="441"/>
      <c r="QJP158" s="441"/>
      <c r="QJQ158" s="441"/>
      <c r="QJR158" s="441"/>
      <c r="QJS158" s="441"/>
      <c r="QJT158" s="441"/>
      <c r="QJU158" s="441"/>
      <c r="QJV158" s="441"/>
      <c r="QJW158" s="441"/>
      <c r="QJX158" s="441"/>
      <c r="QJY158" s="441"/>
      <c r="QJZ158" s="441"/>
      <c r="QKA158" s="441"/>
      <c r="QKB158" s="441"/>
      <c r="QKC158" s="441"/>
      <c r="QKD158" s="441"/>
      <c r="QKE158" s="441"/>
      <c r="QKF158" s="441"/>
      <c r="QKG158" s="441"/>
      <c r="QKH158" s="441"/>
      <c r="QKI158" s="441"/>
      <c r="QKJ158" s="441"/>
      <c r="QKK158" s="441"/>
      <c r="QKL158" s="441"/>
      <c r="QKM158" s="441"/>
      <c r="QKN158" s="441"/>
      <c r="QKO158" s="441"/>
      <c r="QKP158" s="441"/>
      <c r="QKQ158" s="441"/>
      <c r="QKR158" s="441"/>
      <c r="QKS158" s="441"/>
      <c r="QKT158" s="441"/>
      <c r="QKU158" s="441"/>
      <c r="QKV158" s="441"/>
      <c r="QKW158" s="441"/>
      <c r="QKX158" s="441"/>
      <c r="QKY158" s="441"/>
      <c r="QKZ158" s="441"/>
      <c r="QLA158" s="441"/>
      <c r="QLB158" s="441"/>
      <c r="QLC158" s="441"/>
      <c r="QLD158" s="441"/>
      <c r="QLE158" s="441"/>
      <c r="QLF158" s="441"/>
      <c r="QLG158" s="441"/>
      <c r="QLH158" s="441"/>
      <c r="QLI158" s="441"/>
      <c r="QLJ158" s="441"/>
      <c r="QLK158" s="441"/>
      <c r="QLL158" s="441"/>
      <c r="QLM158" s="441"/>
      <c r="QLN158" s="441"/>
      <c r="QLO158" s="441"/>
      <c r="QLP158" s="441"/>
      <c r="QLQ158" s="441"/>
      <c r="QLR158" s="441"/>
      <c r="QLS158" s="441"/>
      <c r="QLT158" s="441"/>
      <c r="QLU158" s="441"/>
      <c r="QLV158" s="441"/>
      <c r="QLW158" s="441"/>
      <c r="QLX158" s="441"/>
      <c r="QLY158" s="441"/>
      <c r="QLZ158" s="441"/>
      <c r="QMA158" s="441"/>
      <c r="QMB158" s="441"/>
      <c r="QMC158" s="441"/>
      <c r="QMD158" s="441"/>
      <c r="QME158" s="441"/>
      <c r="QMF158" s="441"/>
      <c r="QMG158" s="441"/>
      <c r="QMH158" s="441"/>
      <c r="QMI158" s="441"/>
      <c r="QMJ158" s="441"/>
      <c r="QMK158" s="441"/>
      <c r="QML158" s="441"/>
      <c r="QMM158" s="441"/>
      <c r="QMN158" s="441"/>
      <c r="QMO158" s="441"/>
      <c r="QMP158" s="441"/>
      <c r="QMQ158" s="441"/>
      <c r="QMR158" s="441"/>
      <c r="QMS158" s="441"/>
      <c r="QMT158" s="441"/>
      <c r="QMU158" s="441"/>
      <c r="QMV158" s="441"/>
      <c r="QMW158" s="441"/>
      <c r="QMX158" s="441"/>
      <c r="QMY158" s="441"/>
      <c r="QMZ158" s="441"/>
      <c r="QNA158" s="441"/>
      <c r="QNB158" s="441"/>
      <c r="QNC158" s="441"/>
      <c r="QND158" s="441"/>
      <c r="QNE158" s="441"/>
      <c r="QNF158" s="441"/>
      <c r="QNG158" s="441"/>
      <c r="QNH158" s="441"/>
      <c r="QNI158" s="441"/>
      <c r="QNJ158" s="441"/>
      <c r="QNK158" s="441"/>
      <c r="QNL158" s="441"/>
      <c r="QNM158" s="441"/>
      <c r="QNN158" s="441"/>
      <c r="QNO158" s="441"/>
      <c r="QNP158" s="441"/>
      <c r="QNQ158" s="441"/>
      <c r="QNR158" s="441"/>
      <c r="QNS158" s="441"/>
      <c r="QNT158" s="441"/>
      <c r="QNU158" s="441"/>
      <c r="QNV158" s="441"/>
      <c r="QNW158" s="441"/>
      <c r="QNX158" s="441"/>
      <c r="QNY158" s="441"/>
      <c r="QNZ158" s="441"/>
      <c r="QOA158" s="441"/>
      <c r="QOB158" s="441"/>
      <c r="QOC158" s="441"/>
      <c r="QOD158" s="441"/>
      <c r="QOE158" s="441"/>
      <c r="QOF158" s="441"/>
      <c r="QOG158" s="441"/>
      <c r="QOH158" s="441"/>
      <c r="QOI158" s="441"/>
      <c r="QOJ158" s="441"/>
      <c r="QOK158" s="441"/>
      <c r="QOL158" s="441"/>
      <c r="QOM158" s="441"/>
      <c r="QON158" s="441"/>
      <c r="QOO158" s="441"/>
      <c r="QOP158" s="441"/>
      <c r="QOQ158" s="441"/>
      <c r="QOR158" s="441"/>
      <c r="QOS158" s="441"/>
      <c r="QOT158" s="441"/>
      <c r="QOU158" s="441"/>
      <c r="QOV158" s="441"/>
      <c r="QOW158" s="441"/>
      <c r="QOX158" s="441"/>
      <c r="QOY158" s="441"/>
      <c r="QOZ158" s="441"/>
      <c r="QPA158" s="441"/>
      <c r="QPB158" s="441"/>
      <c r="QPC158" s="441"/>
      <c r="QPD158" s="441"/>
      <c r="QPE158" s="441"/>
      <c r="QPF158" s="441"/>
      <c r="QPG158" s="441"/>
      <c r="QPH158" s="441"/>
      <c r="QPI158" s="441"/>
      <c r="QPJ158" s="441"/>
      <c r="QPK158" s="441"/>
      <c r="QPL158" s="441"/>
      <c r="QPM158" s="441"/>
      <c r="QPN158" s="441"/>
      <c r="QPO158" s="441"/>
      <c r="QPP158" s="441"/>
      <c r="QPQ158" s="441"/>
      <c r="QPR158" s="441"/>
      <c r="QPS158" s="441"/>
      <c r="QPT158" s="441"/>
      <c r="QPU158" s="441"/>
      <c r="QPV158" s="441"/>
      <c r="QPW158" s="441"/>
      <c r="QPX158" s="441"/>
      <c r="QPY158" s="441"/>
      <c r="QPZ158" s="441"/>
      <c r="QQA158" s="441"/>
      <c r="QQB158" s="441"/>
      <c r="QQC158" s="441"/>
      <c r="QQD158" s="441"/>
      <c r="QQE158" s="441"/>
      <c r="QQF158" s="441"/>
      <c r="QQG158" s="441"/>
      <c r="QQH158" s="441"/>
      <c r="QQI158" s="441"/>
      <c r="QQJ158" s="441"/>
      <c r="QQK158" s="441"/>
      <c r="QQL158" s="441"/>
      <c r="QQM158" s="441"/>
      <c r="QQN158" s="441"/>
      <c r="QQO158" s="441"/>
      <c r="QQP158" s="441"/>
      <c r="QQQ158" s="441"/>
      <c r="QQR158" s="441"/>
      <c r="QQS158" s="441"/>
      <c r="QQT158" s="441"/>
      <c r="QQU158" s="441"/>
      <c r="QQV158" s="441"/>
      <c r="QQW158" s="441"/>
      <c r="QQX158" s="441"/>
      <c r="QQY158" s="441"/>
      <c r="QQZ158" s="441"/>
      <c r="QRA158" s="441"/>
      <c r="QRB158" s="441"/>
      <c r="QRC158" s="441"/>
      <c r="QRD158" s="441"/>
      <c r="QRE158" s="441"/>
      <c r="QRF158" s="441"/>
      <c r="QRG158" s="441"/>
      <c r="QRH158" s="441"/>
      <c r="QRI158" s="441"/>
      <c r="QRJ158" s="441"/>
      <c r="QRK158" s="441"/>
      <c r="QRL158" s="441"/>
      <c r="QRM158" s="441"/>
      <c r="QRN158" s="441"/>
      <c r="QRO158" s="441"/>
      <c r="QRP158" s="441"/>
      <c r="QRQ158" s="441"/>
      <c r="QRR158" s="441"/>
      <c r="QRS158" s="441"/>
      <c r="QRT158" s="441"/>
      <c r="QRU158" s="441"/>
      <c r="QRV158" s="441"/>
      <c r="QRW158" s="441"/>
      <c r="QRX158" s="441"/>
      <c r="QRY158" s="441"/>
      <c r="QRZ158" s="441"/>
      <c r="QSA158" s="441"/>
      <c r="QSB158" s="441"/>
      <c r="QSC158" s="441"/>
      <c r="QSD158" s="441"/>
      <c r="QSE158" s="441"/>
      <c r="QSF158" s="441"/>
      <c r="QSG158" s="441"/>
      <c r="QSH158" s="441"/>
      <c r="QSI158" s="441"/>
      <c r="QSJ158" s="441"/>
      <c r="QSK158" s="441"/>
      <c r="QSL158" s="441"/>
      <c r="QSM158" s="441"/>
      <c r="QSN158" s="441"/>
      <c r="QSO158" s="441"/>
      <c r="QSP158" s="441"/>
      <c r="QSQ158" s="441"/>
      <c r="QSR158" s="441"/>
      <c r="QSS158" s="441"/>
      <c r="QST158" s="441"/>
      <c r="QSU158" s="441"/>
      <c r="QSV158" s="441"/>
      <c r="QSW158" s="441"/>
      <c r="QSX158" s="441"/>
      <c r="QSY158" s="441"/>
      <c r="QSZ158" s="441"/>
      <c r="QTA158" s="441"/>
      <c r="QTB158" s="441"/>
      <c r="QTC158" s="441"/>
      <c r="QTD158" s="441"/>
      <c r="QTE158" s="441"/>
      <c r="QTF158" s="441"/>
      <c r="QTG158" s="441"/>
      <c r="QTH158" s="441"/>
      <c r="QTI158" s="441"/>
      <c r="QTJ158" s="441"/>
      <c r="QTK158" s="441"/>
      <c r="QTL158" s="441"/>
      <c r="QTM158" s="441"/>
      <c r="QTN158" s="441"/>
      <c r="QTO158" s="441"/>
      <c r="QTP158" s="441"/>
      <c r="QTQ158" s="441"/>
      <c r="QTR158" s="441"/>
      <c r="QTS158" s="441"/>
      <c r="QTT158" s="441"/>
      <c r="QTU158" s="441"/>
      <c r="QTV158" s="441"/>
      <c r="QTW158" s="441"/>
      <c r="QTX158" s="441"/>
      <c r="QTY158" s="441"/>
      <c r="QTZ158" s="441"/>
      <c r="QUA158" s="441"/>
      <c r="QUB158" s="441"/>
      <c r="QUC158" s="441"/>
      <c r="QUD158" s="441"/>
      <c r="QUE158" s="441"/>
      <c r="QUF158" s="441"/>
      <c r="QUG158" s="441"/>
      <c r="QUH158" s="441"/>
      <c r="QUI158" s="441"/>
      <c r="QUJ158" s="441"/>
      <c r="QUK158" s="441"/>
      <c r="QUL158" s="441"/>
      <c r="QUM158" s="441"/>
      <c r="QUN158" s="441"/>
      <c r="QUO158" s="441"/>
      <c r="QUP158" s="441"/>
      <c r="QUQ158" s="441"/>
      <c r="QUR158" s="441"/>
      <c r="QUS158" s="441"/>
      <c r="QUT158" s="441"/>
      <c r="QUU158" s="441"/>
      <c r="QUV158" s="441"/>
      <c r="QUW158" s="441"/>
      <c r="QUX158" s="441"/>
      <c r="QUY158" s="441"/>
      <c r="QUZ158" s="441"/>
      <c r="QVA158" s="441"/>
      <c r="QVB158" s="441"/>
      <c r="QVC158" s="441"/>
      <c r="QVD158" s="441"/>
      <c r="QVE158" s="441"/>
      <c r="QVF158" s="441"/>
      <c r="QVG158" s="441"/>
      <c r="QVH158" s="441"/>
      <c r="QVI158" s="441"/>
      <c r="QVJ158" s="441"/>
      <c r="QVK158" s="441"/>
      <c r="QVL158" s="441"/>
      <c r="QVM158" s="441"/>
      <c r="QVN158" s="441"/>
      <c r="QVO158" s="441"/>
      <c r="QVP158" s="441"/>
      <c r="QVQ158" s="441"/>
      <c r="QVR158" s="441"/>
      <c r="QVS158" s="441"/>
      <c r="QVT158" s="441"/>
      <c r="QVU158" s="441"/>
      <c r="QVV158" s="441"/>
      <c r="QVW158" s="441"/>
      <c r="QVX158" s="441"/>
      <c r="QVY158" s="441"/>
      <c r="QVZ158" s="441"/>
      <c r="QWA158" s="441"/>
      <c r="QWB158" s="441"/>
      <c r="QWC158" s="441"/>
      <c r="QWD158" s="441"/>
      <c r="QWE158" s="441"/>
      <c r="QWF158" s="441"/>
      <c r="QWG158" s="441"/>
      <c r="QWH158" s="441"/>
      <c r="QWI158" s="441"/>
      <c r="QWJ158" s="441"/>
      <c r="QWK158" s="441"/>
      <c r="QWL158" s="441"/>
      <c r="QWM158" s="441"/>
      <c r="QWN158" s="441"/>
      <c r="QWO158" s="441"/>
      <c r="QWP158" s="441"/>
      <c r="QWQ158" s="441"/>
      <c r="QWR158" s="441"/>
      <c r="QWS158" s="441"/>
      <c r="QWT158" s="441"/>
      <c r="QWU158" s="441"/>
      <c r="QWV158" s="441"/>
      <c r="QWW158" s="441"/>
      <c r="QWX158" s="441"/>
      <c r="QWY158" s="441"/>
      <c r="QWZ158" s="441"/>
      <c r="QXA158" s="441"/>
      <c r="QXB158" s="441"/>
      <c r="QXC158" s="441"/>
      <c r="QXD158" s="441"/>
      <c r="QXE158" s="441"/>
      <c r="QXF158" s="441"/>
      <c r="QXG158" s="441"/>
      <c r="QXH158" s="441"/>
      <c r="QXI158" s="441"/>
      <c r="QXJ158" s="441"/>
      <c r="QXK158" s="441"/>
      <c r="QXL158" s="441"/>
      <c r="QXM158" s="441"/>
      <c r="QXN158" s="441"/>
      <c r="QXO158" s="441"/>
      <c r="QXP158" s="441"/>
      <c r="QXQ158" s="441"/>
      <c r="QXR158" s="441"/>
      <c r="QXS158" s="441"/>
      <c r="QXT158" s="441"/>
      <c r="QXU158" s="441"/>
      <c r="QXV158" s="441"/>
      <c r="QXW158" s="441"/>
      <c r="QXX158" s="441"/>
      <c r="QXY158" s="441"/>
      <c r="QXZ158" s="441"/>
      <c r="QYA158" s="441"/>
      <c r="QYB158" s="441"/>
      <c r="QYC158" s="441"/>
      <c r="QYD158" s="441"/>
      <c r="QYE158" s="441"/>
      <c r="QYF158" s="441"/>
      <c r="QYG158" s="441"/>
      <c r="QYH158" s="441"/>
      <c r="QYI158" s="441"/>
      <c r="QYJ158" s="441"/>
      <c r="QYK158" s="441"/>
      <c r="QYL158" s="441"/>
      <c r="QYM158" s="441"/>
      <c r="QYN158" s="441"/>
      <c r="QYO158" s="441"/>
      <c r="QYP158" s="441"/>
      <c r="QYQ158" s="441"/>
      <c r="QYR158" s="441"/>
      <c r="QYS158" s="441"/>
      <c r="QYT158" s="441"/>
      <c r="QYU158" s="441"/>
      <c r="QYV158" s="441"/>
      <c r="QYW158" s="441"/>
      <c r="QYX158" s="441"/>
      <c r="QYY158" s="441"/>
      <c r="QYZ158" s="441"/>
      <c r="QZA158" s="441"/>
      <c r="QZB158" s="441"/>
      <c r="QZC158" s="441"/>
      <c r="QZD158" s="441"/>
      <c r="QZE158" s="441"/>
      <c r="QZF158" s="441"/>
      <c r="QZG158" s="441"/>
      <c r="QZH158" s="441"/>
      <c r="QZI158" s="441"/>
      <c r="QZJ158" s="441"/>
      <c r="QZK158" s="441"/>
      <c r="QZL158" s="441"/>
      <c r="QZM158" s="441"/>
      <c r="QZN158" s="441"/>
      <c r="QZO158" s="441"/>
      <c r="QZP158" s="441"/>
      <c r="QZQ158" s="441"/>
      <c r="QZR158" s="441"/>
      <c r="QZS158" s="441"/>
      <c r="QZT158" s="441"/>
      <c r="QZU158" s="441"/>
      <c r="QZV158" s="441"/>
      <c r="QZW158" s="441"/>
      <c r="QZX158" s="441"/>
      <c r="QZY158" s="441"/>
      <c r="QZZ158" s="441"/>
      <c r="RAA158" s="441"/>
      <c r="RAB158" s="441"/>
      <c r="RAC158" s="441"/>
      <c r="RAD158" s="441"/>
      <c r="RAE158" s="441"/>
      <c r="RAF158" s="441"/>
      <c r="RAG158" s="441"/>
      <c r="RAH158" s="441"/>
      <c r="RAI158" s="441"/>
      <c r="RAJ158" s="441"/>
      <c r="RAK158" s="441"/>
      <c r="RAL158" s="441"/>
      <c r="RAM158" s="441"/>
      <c r="RAN158" s="441"/>
      <c r="RAO158" s="441"/>
      <c r="RAP158" s="441"/>
      <c r="RAQ158" s="441"/>
      <c r="RAR158" s="441"/>
      <c r="RAS158" s="441"/>
      <c r="RAT158" s="441"/>
      <c r="RAU158" s="441"/>
      <c r="RAV158" s="441"/>
      <c r="RAW158" s="441"/>
      <c r="RAX158" s="441"/>
      <c r="RAY158" s="441"/>
      <c r="RAZ158" s="441"/>
      <c r="RBA158" s="441"/>
      <c r="RBB158" s="441"/>
      <c r="RBC158" s="441"/>
      <c r="RBD158" s="441"/>
      <c r="RBE158" s="441"/>
      <c r="RBF158" s="441"/>
      <c r="RBG158" s="441"/>
      <c r="RBH158" s="441"/>
      <c r="RBI158" s="441"/>
      <c r="RBJ158" s="441"/>
      <c r="RBK158" s="441"/>
      <c r="RBL158" s="441"/>
      <c r="RBM158" s="441"/>
      <c r="RBN158" s="441"/>
      <c r="RBO158" s="441"/>
      <c r="RBP158" s="441"/>
      <c r="RBQ158" s="441"/>
      <c r="RBR158" s="441"/>
      <c r="RBS158" s="441"/>
      <c r="RBT158" s="441"/>
      <c r="RBU158" s="441"/>
      <c r="RBV158" s="441"/>
      <c r="RBW158" s="441"/>
      <c r="RBX158" s="441"/>
      <c r="RBY158" s="441"/>
      <c r="RBZ158" s="441"/>
      <c r="RCA158" s="441"/>
      <c r="RCB158" s="441"/>
      <c r="RCC158" s="441"/>
      <c r="RCD158" s="441"/>
      <c r="RCE158" s="441"/>
      <c r="RCF158" s="441"/>
      <c r="RCG158" s="441"/>
      <c r="RCH158" s="441"/>
      <c r="RCI158" s="441"/>
      <c r="RCJ158" s="441"/>
      <c r="RCK158" s="441"/>
      <c r="RCL158" s="441"/>
      <c r="RCM158" s="441"/>
      <c r="RCN158" s="441"/>
      <c r="RCO158" s="441"/>
      <c r="RCP158" s="441"/>
      <c r="RCQ158" s="441"/>
      <c r="RCR158" s="441"/>
      <c r="RCS158" s="441"/>
      <c r="RCT158" s="441"/>
      <c r="RCU158" s="441"/>
      <c r="RCV158" s="441"/>
      <c r="RCW158" s="441"/>
      <c r="RCX158" s="441"/>
      <c r="RCY158" s="441"/>
      <c r="RCZ158" s="441"/>
      <c r="RDA158" s="441"/>
      <c r="RDB158" s="441"/>
      <c r="RDC158" s="441"/>
      <c r="RDD158" s="441"/>
      <c r="RDE158" s="441"/>
      <c r="RDF158" s="441"/>
      <c r="RDG158" s="441"/>
      <c r="RDH158" s="441"/>
      <c r="RDI158" s="441"/>
      <c r="RDJ158" s="441"/>
      <c r="RDK158" s="441"/>
      <c r="RDL158" s="441"/>
      <c r="RDM158" s="441"/>
      <c r="RDN158" s="441"/>
      <c r="RDO158" s="441"/>
      <c r="RDP158" s="441"/>
      <c r="RDQ158" s="441"/>
      <c r="RDR158" s="441"/>
      <c r="RDS158" s="441"/>
      <c r="RDT158" s="441"/>
      <c r="RDU158" s="441"/>
      <c r="RDV158" s="441"/>
      <c r="RDW158" s="441"/>
      <c r="RDX158" s="441"/>
      <c r="RDY158" s="441"/>
      <c r="RDZ158" s="441"/>
      <c r="REA158" s="441"/>
      <c r="REB158" s="441"/>
      <c r="REC158" s="441"/>
      <c r="RED158" s="441"/>
      <c r="REE158" s="441"/>
      <c r="REF158" s="441"/>
      <c r="REG158" s="441"/>
      <c r="REH158" s="441"/>
      <c r="REI158" s="441"/>
      <c r="REJ158" s="441"/>
      <c r="REK158" s="441"/>
      <c r="REL158" s="441"/>
      <c r="REM158" s="441"/>
      <c r="REN158" s="441"/>
      <c r="REO158" s="441"/>
      <c r="REP158" s="441"/>
      <c r="REQ158" s="441"/>
      <c r="RER158" s="441"/>
      <c r="RES158" s="441"/>
      <c r="RET158" s="441"/>
      <c r="REU158" s="441"/>
      <c r="REV158" s="441"/>
      <c r="REW158" s="441"/>
      <c r="REX158" s="441"/>
      <c r="REY158" s="441"/>
      <c r="REZ158" s="441"/>
      <c r="RFA158" s="441"/>
      <c r="RFB158" s="441"/>
      <c r="RFC158" s="441"/>
      <c r="RFD158" s="441"/>
      <c r="RFE158" s="441"/>
      <c r="RFF158" s="441"/>
      <c r="RFG158" s="441"/>
      <c r="RFH158" s="441"/>
      <c r="RFI158" s="441"/>
      <c r="RFJ158" s="441"/>
      <c r="RFK158" s="441"/>
      <c r="RFL158" s="441"/>
      <c r="RFM158" s="441"/>
      <c r="RFN158" s="441"/>
      <c r="RFO158" s="441"/>
      <c r="RFP158" s="441"/>
      <c r="RFQ158" s="441"/>
      <c r="RFR158" s="441"/>
      <c r="RFS158" s="441"/>
      <c r="RFT158" s="441"/>
      <c r="RFU158" s="441"/>
      <c r="RFV158" s="441"/>
      <c r="RFW158" s="441"/>
      <c r="RFX158" s="441"/>
      <c r="RFY158" s="441"/>
      <c r="RFZ158" s="441"/>
      <c r="RGA158" s="441"/>
      <c r="RGB158" s="441"/>
      <c r="RGC158" s="441"/>
      <c r="RGD158" s="441"/>
      <c r="RGE158" s="441"/>
      <c r="RGF158" s="441"/>
      <c r="RGG158" s="441"/>
      <c r="RGH158" s="441"/>
      <c r="RGI158" s="441"/>
      <c r="RGJ158" s="441"/>
      <c r="RGK158" s="441"/>
      <c r="RGL158" s="441"/>
      <c r="RGM158" s="441"/>
      <c r="RGN158" s="441"/>
      <c r="RGO158" s="441"/>
      <c r="RGP158" s="441"/>
      <c r="RGQ158" s="441"/>
      <c r="RGR158" s="441"/>
      <c r="RGS158" s="441"/>
      <c r="RGT158" s="441"/>
      <c r="RGU158" s="441"/>
      <c r="RGV158" s="441"/>
      <c r="RGW158" s="441"/>
      <c r="RGX158" s="441"/>
      <c r="RGY158" s="441"/>
      <c r="RGZ158" s="441"/>
      <c r="RHA158" s="441"/>
      <c r="RHB158" s="441"/>
      <c r="RHC158" s="441"/>
      <c r="RHD158" s="441"/>
      <c r="RHE158" s="441"/>
      <c r="RHF158" s="441"/>
      <c r="RHG158" s="441"/>
      <c r="RHH158" s="441"/>
      <c r="RHI158" s="441"/>
      <c r="RHJ158" s="441"/>
      <c r="RHK158" s="441"/>
      <c r="RHL158" s="441"/>
      <c r="RHM158" s="441"/>
      <c r="RHN158" s="441"/>
      <c r="RHO158" s="441"/>
      <c r="RHP158" s="441"/>
      <c r="RHQ158" s="441"/>
      <c r="RHR158" s="441"/>
      <c r="RHS158" s="441"/>
      <c r="RHT158" s="441"/>
      <c r="RHU158" s="441"/>
      <c r="RHV158" s="441"/>
      <c r="RHW158" s="441"/>
      <c r="RHX158" s="441"/>
      <c r="RHY158" s="441"/>
      <c r="RHZ158" s="441"/>
      <c r="RIA158" s="441"/>
      <c r="RIB158" s="441"/>
      <c r="RIC158" s="441"/>
      <c r="RID158" s="441"/>
      <c r="RIE158" s="441"/>
      <c r="RIF158" s="441"/>
      <c r="RIG158" s="441"/>
      <c r="RIH158" s="441"/>
      <c r="RII158" s="441"/>
      <c r="RIJ158" s="441"/>
      <c r="RIK158" s="441"/>
      <c r="RIL158" s="441"/>
      <c r="RIM158" s="441"/>
      <c r="RIN158" s="441"/>
      <c r="RIO158" s="441"/>
      <c r="RIP158" s="441"/>
      <c r="RIQ158" s="441"/>
      <c r="RIR158" s="441"/>
      <c r="RIS158" s="441"/>
      <c r="RIT158" s="441"/>
      <c r="RIU158" s="441"/>
      <c r="RIV158" s="441"/>
      <c r="RIW158" s="441"/>
      <c r="RIX158" s="441"/>
      <c r="RIY158" s="441"/>
      <c r="RIZ158" s="441"/>
      <c r="RJA158" s="441"/>
      <c r="RJB158" s="441"/>
      <c r="RJC158" s="441"/>
      <c r="RJD158" s="441"/>
      <c r="RJE158" s="441"/>
      <c r="RJF158" s="441"/>
      <c r="RJG158" s="441"/>
      <c r="RJH158" s="441"/>
      <c r="RJI158" s="441"/>
      <c r="RJJ158" s="441"/>
      <c r="RJK158" s="441"/>
      <c r="RJL158" s="441"/>
      <c r="RJM158" s="441"/>
      <c r="RJN158" s="441"/>
      <c r="RJO158" s="441"/>
      <c r="RJP158" s="441"/>
      <c r="RJQ158" s="441"/>
      <c r="RJR158" s="441"/>
      <c r="RJS158" s="441"/>
      <c r="RJT158" s="441"/>
      <c r="RJU158" s="441"/>
      <c r="RJV158" s="441"/>
      <c r="RJW158" s="441"/>
      <c r="RJX158" s="441"/>
      <c r="RJY158" s="441"/>
      <c r="RJZ158" s="441"/>
      <c r="RKA158" s="441"/>
      <c r="RKB158" s="441"/>
      <c r="RKC158" s="441"/>
      <c r="RKD158" s="441"/>
      <c r="RKE158" s="441"/>
      <c r="RKF158" s="441"/>
      <c r="RKG158" s="441"/>
      <c r="RKH158" s="441"/>
      <c r="RKI158" s="441"/>
      <c r="RKJ158" s="441"/>
      <c r="RKK158" s="441"/>
      <c r="RKL158" s="441"/>
      <c r="RKM158" s="441"/>
      <c r="RKN158" s="441"/>
      <c r="RKO158" s="441"/>
      <c r="RKP158" s="441"/>
      <c r="RKQ158" s="441"/>
      <c r="RKR158" s="441"/>
      <c r="RKS158" s="441"/>
      <c r="RKT158" s="441"/>
      <c r="RKU158" s="441"/>
      <c r="RKV158" s="441"/>
      <c r="RKW158" s="441"/>
      <c r="RKX158" s="441"/>
      <c r="RKY158" s="441"/>
      <c r="RKZ158" s="441"/>
      <c r="RLA158" s="441"/>
      <c r="RLB158" s="441"/>
      <c r="RLC158" s="441"/>
      <c r="RLD158" s="441"/>
      <c r="RLE158" s="441"/>
      <c r="RLF158" s="441"/>
      <c r="RLG158" s="441"/>
      <c r="RLH158" s="441"/>
      <c r="RLI158" s="441"/>
      <c r="RLJ158" s="441"/>
      <c r="RLK158" s="441"/>
      <c r="RLL158" s="441"/>
      <c r="RLM158" s="441"/>
      <c r="RLN158" s="441"/>
      <c r="RLO158" s="441"/>
      <c r="RLP158" s="441"/>
      <c r="RLQ158" s="441"/>
      <c r="RLR158" s="441"/>
      <c r="RLS158" s="441"/>
      <c r="RLT158" s="441"/>
      <c r="RLU158" s="441"/>
      <c r="RLV158" s="441"/>
      <c r="RLW158" s="441"/>
      <c r="RLX158" s="441"/>
      <c r="RLY158" s="441"/>
      <c r="RLZ158" s="441"/>
      <c r="RMA158" s="441"/>
      <c r="RMB158" s="441"/>
      <c r="RMC158" s="441"/>
      <c r="RMD158" s="441"/>
      <c r="RME158" s="441"/>
      <c r="RMF158" s="441"/>
      <c r="RMG158" s="441"/>
      <c r="RMH158" s="441"/>
      <c r="RMI158" s="441"/>
      <c r="RMJ158" s="441"/>
      <c r="RMK158" s="441"/>
      <c r="RML158" s="441"/>
      <c r="RMM158" s="441"/>
      <c r="RMN158" s="441"/>
      <c r="RMO158" s="441"/>
      <c r="RMP158" s="441"/>
      <c r="RMQ158" s="441"/>
      <c r="RMR158" s="441"/>
      <c r="RMS158" s="441"/>
      <c r="RMT158" s="441"/>
      <c r="RMU158" s="441"/>
      <c r="RMV158" s="441"/>
      <c r="RMW158" s="441"/>
      <c r="RMX158" s="441"/>
      <c r="RMY158" s="441"/>
      <c r="RMZ158" s="441"/>
      <c r="RNA158" s="441"/>
      <c r="RNB158" s="441"/>
      <c r="RNC158" s="441"/>
      <c r="RND158" s="441"/>
      <c r="RNE158" s="441"/>
      <c r="RNF158" s="441"/>
      <c r="RNG158" s="441"/>
      <c r="RNH158" s="441"/>
      <c r="RNI158" s="441"/>
      <c r="RNJ158" s="441"/>
      <c r="RNK158" s="441"/>
      <c r="RNL158" s="441"/>
      <c r="RNM158" s="441"/>
      <c r="RNN158" s="441"/>
      <c r="RNO158" s="441"/>
      <c r="RNP158" s="441"/>
      <c r="RNQ158" s="441"/>
      <c r="RNR158" s="441"/>
      <c r="RNS158" s="441"/>
      <c r="RNT158" s="441"/>
      <c r="RNU158" s="441"/>
      <c r="RNV158" s="441"/>
      <c r="RNW158" s="441"/>
      <c r="RNX158" s="441"/>
      <c r="RNY158" s="441"/>
      <c r="RNZ158" s="441"/>
      <c r="ROA158" s="441"/>
      <c r="ROB158" s="441"/>
      <c r="ROC158" s="441"/>
      <c r="ROD158" s="441"/>
      <c r="ROE158" s="441"/>
      <c r="ROF158" s="441"/>
      <c r="ROG158" s="441"/>
      <c r="ROH158" s="441"/>
      <c r="ROI158" s="441"/>
      <c r="ROJ158" s="441"/>
      <c r="ROK158" s="441"/>
      <c r="ROL158" s="441"/>
      <c r="ROM158" s="441"/>
      <c r="RON158" s="441"/>
      <c r="ROO158" s="441"/>
      <c r="ROP158" s="441"/>
      <c r="ROQ158" s="441"/>
      <c r="ROR158" s="441"/>
      <c r="ROS158" s="441"/>
      <c r="ROT158" s="441"/>
      <c r="ROU158" s="441"/>
      <c r="ROV158" s="441"/>
      <c r="ROW158" s="441"/>
      <c r="ROX158" s="441"/>
      <c r="ROY158" s="441"/>
      <c r="ROZ158" s="441"/>
      <c r="RPA158" s="441"/>
      <c r="RPB158" s="441"/>
      <c r="RPC158" s="441"/>
      <c r="RPD158" s="441"/>
      <c r="RPE158" s="441"/>
      <c r="RPF158" s="441"/>
      <c r="RPG158" s="441"/>
      <c r="RPH158" s="441"/>
      <c r="RPI158" s="441"/>
      <c r="RPJ158" s="441"/>
      <c r="RPK158" s="441"/>
      <c r="RPL158" s="441"/>
      <c r="RPM158" s="441"/>
      <c r="RPN158" s="441"/>
      <c r="RPO158" s="441"/>
      <c r="RPP158" s="441"/>
      <c r="RPQ158" s="441"/>
      <c r="RPR158" s="441"/>
      <c r="RPS158" s="441"/>
      <c r="RPT158" s="441"/>
      <c r="RPU158" s="441"/>
      <c r="RPV158" s="441"/>
      <c r="RPW158" s="441"/>
      <c r="RPX158" s="441"/>
      <c r="RPY158" s="441"/>
      <c r="RPZ158" s="441"/>
      <c r="RQA158" s="441"/>
      <c r="RQB158" s="441"/>
      <c r="RQC158" s="441"/>
      <c r="RQD158" s="441"/>
      <c r="RQE158" s="441"/>
      <c r="RQF158" s="441"/>
      <c r="RQG158" s="441"/>
      <c r="RQH158" s="441"/>
      <c r="RQI158" s="441"/>
      <c r="RQJ158" s="441"/>
      <c r="RQK158" s="441"/>
      <c r="RQL158" s="441"/>
      <c r="RQM158" s="441"/>
      <c r="RQN158" s="441"/>
      <c r="RQO158" s="441"/>
      <c r="RQP158" s="441"/>
      <c r="RQQ158" s="441"/>
      <c r="RQR158" s="441"/>
      <c r="RQS158" s="441"/>
      <c r="RQT158" s="441"/>
      <c r="RQU158" s="441"/>
      <c r="RQV158" s="441"/>
      <c r="RQW158" s="441"/>
      <c r="RQX158" s="441"/>
      <c r="RQY158" s="441"/>
      <c r="RQZ158" s="441"/>
      <c r="RRA158" s="441"/>
      <c r="RRB158" s="441"/>
      <c r="RRC158" s="441"/>
      <c r="RRD158" s="441"/>
      <c r="RRE158" s="441"/>
      <c r="RRF158" s="441"/>
      <c r="RRG158" s="441"/>
      <c r="RRH158" s="441"/>
      <c r="RRI158" s="441"/>
      <c r="RRJ158" s="441"/>
      <c r="RRK158" s="441"/>
      <c r="RRL158" s="441"/>
      <c r="RRM158" s="441"/>
      <c r="RRN158" s="441"/>
      <c r="RRO158" s="441"/>
      <c r="RRP158" s="441"/>
      <c r="RRQ158" s="441"/>
      <c r="RRR158" s="441"/>
      <c r="RRS158" s="441"/>
      <c r="RRT158" s="441"/>
      <c r="RRU158" s="441"/>
      <c r="RRV158" s="441"/>
      <c r="RRW158" s="441"/>
      <c r="RRX158" s="441"/>
      <c r="RRY158" s="441"/>
      <c r="RRZ158" s="441"/>
      <c r="RSA158" s="441"/>
      <c r="RSB158" s="441"/>
      <c r="RSC158" s="441"/>
      <c r="RSD158" s="441"/>
      <c r="RSE158" s="441"/>
      <c r="RSF158" s="441"/>
      <c r="RSG158" s="441"/>
      <c r="RSH158" s="441"/>
      <c r="RSI158" s="441"/>
      <c r="RSJ158" s="441"/>
      <c r="RSK158" s="441"/>
      <c r="RSL158" s="441"/>
      <c r="RSM158" s="441"/>
      <c r="RSN158" s="441"/>
      <c r="RSO158" s="441"/>
      <c r="RSP158" s="441"/>
      <c r="RSQ158" s="441"/>
      <c r="RSR158" s="441"/>
      <c r="RSS158" s="441"/>
      <c r="RST158" s="441"/>
      <c r="RSU158" s="441"/>
      <c r="RSV158" s="441"/>
      <c r="RSW158" s="441"/>
      <c r="RSX158" s="441"/>
      <c r="RSY158" s="441"/>
      <c r="RSZ158" s="441"/>
      <c r="RTA158" s="441"/>
      <c r="RTB158" s="441"/>
      <c r="RTC158" s="441"/>
      <c r="RTD158" s="441"/>
      <c r="RTE158" s="441"/>
      <c r="RTF158" s="441"/>
      <c r="RTG158" s="441"/>
      <c r="RTH158" s="441"/>
      <c r="RTI158" s="441"/>
      <c r="RTJ158" s="441"/>
      <c r="RTK158" s="441"/>
      <c r="RTL158" s="441"/>
      <c r="RTM158" s="441"/>
      <c r="RTN158" s="441"/>
      <c r="RTO158" s="441"/>
      <c r="RTP158" s="441"/>
      <c r="RTQ158" s="441"/>
      <c r="RTR158" s="441"/>
      <c r="RTS158" s="441"/>
      <c r="RTT158" s="441"/>
      <c r="RTU158" s="441"/>
      <c r="RTV158" s="441"/>
      <c r="RTW158" s="441"/>
      <c r="RTX158" s="441"/>
      <c r="RTY158" s="441"/>
      <c r="RTZ158" s="441"/>
      <c r="RUA158" s="441"/>
      <c r="RUB158" s="441"/>
      <c r="RUC158" s="441"/>
      <c r="RUD158" s="441"/>
      <c r="RUE158" s="441"/>
      <c r="RUF158" s="441"/>
      <c r="RUG158" s="441"/>
      <c r="RUH158" s="441"/>
      <c r="RUI158" s="441"/>
      <c r="RUJ158" s="441"/>
      <c r="RUK158" s="441"/>
      <c r="RUL158" s="441"/>
      <c r="RUM158" s="441"/>
      <c r="RUN158" s="441"/>
      <c r="RUO158" s="441"/>
      <c r="RUP158" s="441"/>
      <c r="RUQ158" s="441"/>
      <c r="RUR158" s="441"/>
      <c r="RUS158" s="441"/>
      <c r="RUT158" s="441"/>
      <c r="RUU158" s="441"/>
      <c r="RUV158" s="441"/>
      <c r="RUW158" s="441"/>
      <c r="RUX158" s="441"/>
      <c r="RUY158" s="441"/>
      <c r="RUZ158" s="441"/>
      <c r="RVA158" s="441"/>
      <c r="RVB158" s="441"/>
      <c r="RVC158" s="441"/>
      <c r="RVD158" s="441"/>
      <c r="RVE158" s="441"/>
      <c r="RVF158" s="441"/>
      <c r="RVG158" s="441"/>
      <c r="RVH158" s="441"/>
      <c r="RVI158" s="441"/>
      <c r="RVJ158" s="441"/>
      <c r="RVK158" s="441"/>
      <c r="RVL158" s="441"/>
      <c r="RVM158" s="441"/>
      <c r="RVN158" s="441"/>
      <c r="RVO158" s="441"/>
      <c r="RVP158" s="441"/>
      <c r="RVQ158" s="441"/>
      <c r="RVR158" s="441"/>
      <c r="RVS158" s="441"/>
      <c r="RVT158" s="441"/>
      <c r="RVU158" s="441"/>
      <c r="RVV158" s="441"/>
      <c r="RVW158" s="441"/>
      <c r="RVX158" s="441"/>
      <c r="RVY158" s="441"/>
      <c r="RVZ158" s="441"/>
      <c r="RWA158" s="441"/>
      <c r="RWB158" s="441"/>
      <c r="RWC158" s="441"/>
      <c r="RWD158" s="441"/>
      <c r="RWE158" s="441"/>
      <c r="RWF158" s="441"/>
      <c r="RWG158" s="441"/>
      <c r="RWH158" s="441"/>
      <c r="RWI158" s="441"/>
      <c r="RWJ158" s="441"/>
      <c r="RWK158" s="441"/>
      <c r="RWL158" s="441"/>
      <c r="RWM158" s="441"/>
      <c r="RWN158" s="441"/>
      <c r="RWO158" s="441"/>
      <c r="RWP158" s="441"/>
      <c r="RWQ158" s="441"/>
      <c r="RWR158" s="441"/>
      <c r="RWS158" s="441"/>
      <c r="RWT158" s="441"/>
      <c r="RWU158" s="441"/>
      <c r="RWV158" s="441"/>
      <c r="RWW158" s="441"/>
      <c r="RWX158" s="441"/>
      <c r="RWY158" s="441"/>
      <c r="RWZ158" s="441"/>
      <c r="RXA158" s="441"/>
      <c r="RXB158" s="441"/>
      <c r="RXC158" s="441"/>
      <c r="RXD158" s="441"/>
      <c r="RXE158" s="441"/>
      <c r="RXF158" s="441"/>
      <c r="RXG158" s="441"/>
      <c r="RXH158" s="441"/>
      <c r="RXI158" s="441"/>
      <c r="RXJ158" s="441"/>
      <c r="RXK158" s="441"/>
      <c r="RXL158" s="441"/>
      <c r="RXM158" s="441"/>
      <c r="RXN158" s="441"/>
      <c r="RXO158" s="441"/>
      <c r="RXP158" s="441"/>
      <c r="RXQ158" s="441"/>
      <c r="RXR158" s="441"/>
      <c r="RXS158" s="441"/>
      <c r="RXT158" s="441"/>
      <c r="RXU158" s="441"/>
      <c r="RXV158" s="441"/>
      <c r="RXW158" s="441"/>
      <c r="RXX158" s="441"/>
      <c r="RXY158" s="441"/>
      <c r="RXZ158" s="441"/>
      <c r="RYA158" s="441"/>
      <c r="RYB158" s="441"/>
      <c r="RYC158" s="441"/>
      <c r="RYD158" s="441"/>
      <c r="RYE158" s="441"/>
      <c r="RYF158" s="441"/>
      <c r="RYG158" s="441"/>
      <c r="RYH158" s="441"/>
      <c r="RYI158" s="441"/>
      <c r="RYJ158" s="441"/>
      <c r="RYK158" s="441"/>
      <c r="RYL158" s="441"/>
      <c r="RYM158" s="441"/>
      <c r="RYN158" s="441"/>
      <c r="RYO158" s="441"/>
      <c r="RYP158" s="441"/>
      <c r="RYQ158" s="441"/>
      <c r="RYR158" s="441"/>
      <c r="RYS158" s="441"/>
      <c r="RYT158" s="441"/>
      <c r="RYU158" s="441"/>
      <c r="RYV158" s="441"/>
      <c r="RYW158" s="441"/>
      <c r="RYX158" s="441"/>
      <c r="RYY158" s="441"/>
      <c r="RYZ158" s="441"/>
      <c r="RZA158" s="441"/>
      <c r="RZB158" s="441"/>
      <c r="RZC158" s="441"/>
      <c r="RZD158" s="441"/>
      <c r="RZE158" s="441"/>
      <c r="RZF158" s="441"/>
      <c r="RZG158" s="441"/>
      <c r="RZH158" s="441"/>
      <c r="RZI158" s="441"/>
      <c r="RZJ158" s="441"/>
      <c r="RZK158" s="441"/>
      <c r="RZL158" s="441"/>
      <c r="RZM158" s="441"/>
      <c r="RZN158" s="441"/>
      <c r="RZO158" s="441"/>
      <c r="RZP158" s="441"/>
      <c r="RZQ158" s="441"/>
      <c r="RZR158" s="441"/>
      <c r="RZS158" s="441"/>
      <c r="RZT158" s="441"/>
      <c r="RZU158" s="441"/>
      <c r="RZV158" s="441"/>
      <c r="RZW158" s="441"/>
      <c r="RZX158" s="441"/>
      <c r="RZY158" s="441"/>
      <c r="RZZ158" s="441"/>
      <c r="SAA158" s="441"/>
      <c r="SAB158" s="441"/>
      <c r="SAC158" s="441"/>
      <c r="SAD158" s="441"/>
      <c r="SAE158" s="441"/>
      <c r="SAF158" s="441"/>
      <c r="SAG158" s="441"/>
      <c r="SAH158" s="441"/>
      <c r="SAI158" s="441"/>
      <c r="SAJ158" s="441"/>
      <c r="SAK158" s="441"/>
      <c r="SAL158" s="441"/>
      <c r="SAM158" s="441"/>
      <c r="SAN158" s="441"/>
      <c r="SAO158" s="441"/>
      <c r="SAP158" s="441"/>
      <c r="SAQ158" s="441"/>
      <c r="SAR158" s="441"/>
      <c r="SAS158" s="441"/>
      <c r="SAT158" s="441"/>
      <c r="SAU158" s="441"/>
      <c r="SAV158" s="441"/>
      <c r="SAW158" s="441"/>
      <c r="SAX158" s="441"/>
      <c r="SAY158" s="441"/>
      <c r="SAZ158" s="441"/>
      <c r="SBA158" s="441"/>
      <c r="SBB158" s="441"/>
      <c r="SBC158" s="441"/>
      <c r="SBD158" s="441"/>
      <c r="SBE158" s="441"/>
      <c r="SBF158" s="441"/>
      <c r="SBG158" s="441"/>
      <c r="SBH158" s="441"/>
      <c r="SBI158" s="441"/>
      <c r="SBJ158" s="441"/>
      <c r="SBK158" s="441"/>
      <c r="SBL158" s="441"/>
      <c r="SBM158" s="441"/>
      <c r="SBN158" s="441"/>
      <c r="SBO158" s="441"/>
      <c r="SBP158" s="441"/>
      <c r="SBQ158" s="441"/>
      <c r="SBR158" s="441"/>
      <c r="SBS158" s="441"/>
      <c r="SBT158" s="441"/>
      <c r="SBU158" s="441"/>
      <c r="SBV158" s="441"/>
      <c r="SBW158" s="441"/>
      <c r="SBX158" s="441"/>
      <c r="SBY158" s="441"/>
      <c r="SBZ158" s="441"/>
      <c r="SCA158" s="441"/>
      <c r="SCB158" s="441"/>
      <c r="SCC158" s="441"/>
      <c r="SCD158" s="441"/>
      <c r="SCE158" s="441"/>
      <c r="SCF158" s="441"/>
      <c r="SCG158" s="441"/>
      <c r="SCH158" s="441"/>
      <c r="SCI158" s="441"/>
      <c r="SCJ158" s="441"/>
      <c r="SCK158" s="441"/>
      <c r="SCL158" s="441"/>
      <c r="SCM158" s="441"/>
      <c r="SCN158" s="441"/>
      <c r="SCO158" s="441"/>
      <c r="SCP158" s="441"/>
      <c r="SCQ158" s="441"/>
      <c r="SCR158" s="441"/>
      <c r="SCS158" s="441"/>
      <c r="SCT158" s="441"/>
      <c r="SCU158" s="441"/>
      <c r="SCV158" s="441"/>
      <c r="SCW158" s="441"/>
      <c r="SCX158" s="441"/>
      <c r="SCY158" s="441"/>
      <c r="SCZ158" s="441"/>
      <c r="SDA158" s="441"/>
      <c r="SDB158" s="441"/>
      <c r="SDC158" s="441"/>
      <c r="SDD158" s="441"/>
      <c r="SDE158" s="441"/>
      <c r="SDF158" s="441"/>
      <c r="SDG158" s="441"/>
      <c r="SDH158" s="441"/>
      <c r="SDI158" s="441"/>
      <c r="SDJ158" s="441"/>
      <c r="SDK158" s="441"/>
      <c r="SDL158" s="441"/>
      <c r="SDM158" s="441"/>
      <c r="SDN158" s="441"/>
      <c r="SDO158" s="441"/>
      <c r="SDP158" s="441"/>
      <c r="SDQ158" s="441"/>
      <c r="SDR158" s="441"/>
      <c r="SDS158" s="441"/>
      <c r="SDT158" s="441"/>
      <c r="SDU158" s="441"/>
      <c r="SDV158" s="441"/>
      <c r="SDW158" s="441"/>
      <c r="SDX158" s="441"/>
      <c r="SDY158" s="441"/>
      <c r="SDZ158" s="441"/>
      <c r="SEA158" s="441"/>
      <c r="SEB158" s="441"/>
      <c r="SEC158" s="441"/>
      <c r="SED158" s="441"/>
      <c r="SEE158" s="441"/>
      <c r="SEF158" s="441"/>
      <c r="SEG158" s="441"/>
      <c r="SEH158" s="441"/>
      <c r="SEI158" s="441"/>
      <c r="SEJ158" s="441"/>
      <c r="SEK158" s="441"/>
      <c r="SEL158" s="441"/>
      <c r="SEM158" s="441"/>
      <c r="SEN158" s="441"/>
      <c r="SEO158" s="441"/>
      <c r="SEP158" s="441"/>
      <c r="SEQ158" s="441"/>
      <c r="SER158" s="441"/>
      <c r="SES158" s="441"/>
      <c r="SET158" s="441"/>
      <c r="SEU158" s="441"/>
      <c r="SEV158" s="441"/>
      <c r="SEW158" s="441"/>
      <c r="SEX158" s="441"/>
      <c r="SEY158" s="441"/>
      <c r="SEZ158" s="441"/>
      <c r="SFA158" s="441"/>
      <c r="SFB158" s="441"/>
      <c r="SFC158" s="441"/>
      <c r="SFD158" s="441"/>
      <c r="SFE158" s="441"/>
      <c r="SFF158" s="441"/>
      <c r="SFG158" s="441"/>
      <c r="SFH158" s="441"/>
      <c r="SFI158" s="441"/>
      <c r="SFJ158" s="441"/>
      <c r="SFK158" s="441"/>
      <c r="SFL158" s="441"/>
      <c r="SFM158" s="441"/>
      <c r="SFN158" s="441"/>
      <c r="SFO158" s="441"/>
      <c r="SFP158" s="441"/>
      <c r="SFQ158" s="441"/>
      <c r="SFR158" s="441"/>
      <c r="SFS158" s="441"/>
      <c r="SFT158" s="441"/>
      <c r="SFU158" s="441"/>
      <c r="SFV158" s="441"/>
      <c r="SFW158" s="441"/>
      <c r="SFX158" s="441"/>
      <c r="SFY158" s="441"/>
      <c r="SFZ158" s="441"/>
      <c r="SGA158" s="441"/>
      <c r="SGB158" s="441"/>
      <c r="SGC158" s="441"/>
      <c r="SGD158" s="441"/>
      <c r="SGE158" s="441"/>
      <c r="SGF158" s="441"/>
      <c r="SGG158" s="441"/>
      <c r="SGH158" s="441"/>
      <c r="SGI158" s="441"/>
      <c r="SGJ158" s="441"/>
      <c r="SGK158" s="441"/>
      <c r="SGL158" s="441"/>
      <c r="SGM158" s="441"/>
      <c r="SGN158" s="441"/>
      <c r="SGO158" s="441"/>
      <c r="SGP158" s="441"/>
      <c r="SGQ158" s="441"/>
      <c r="SGR158" s="441"/>
      <c r="SGS158" s="441"/>
      <c r="SGT158" s="441"/>
      <c r="SGU158" s="441"/>
      <c r="SGV158" s="441"/>
      <c r="SGW158" s="441"/>
      <c r="SGX158" s="441"/>
      <c r="SGY158" s="441"/>
      <c r="SGZ158" s="441"/>
      <c r="SHA158" s="441"/>
      <c r="SHB158" s="441"/>
      <c r="SHC158" s="441"/>
      <c r="SHD158" s="441"/>
      <c r="SHE158" s="441"/>
      <c r="SHF158" s="441"/>
      <c r="SHG158" s="441"/>
      <c r="SHH158" s="441"/>
      <c r="SHI158" s="441"/>
      <c r="SHJ158" s="441"/>
      <c r="SHK158" s="441"/>
      <c r="SHL158" s="441"/>
      <c r="SHM158" s="441"/>
      <c r="SHN158" s="441"/>
      <c r="SHO158" s="441"/>
      <c r="SHP158" s="441"/>
      <c r="SHQ158" s="441"/>
      <c r="SHR158" s="441"/>
      <c r="SHS158" s="441"/>
      <c r="SHT158" s="441"/>
      <c r="SHU158" s="441"/>
      <c r="SHV158" s="441"/>
      <c r="SHW158" s="441"/>
      <c r="SHX158" s="441"/>
      <c r="SHY158" s="441"/>
      <c r="SHZ158" s="441"/>
      <c r="SIA158" s="441"/>
      <c r="SIB158" s="441"/>
      <c r="SIC158" s="441"/>
      <c r="SID158" s="441"/>
      <c r="SIE158" s="441"/>
      <c r="SIF158" s="441"/>
      <c r="SIG158" s="441"/>
      <c r="SIH158" s="441"/>
      <c r="SII158" s="441"/>
      <c r="SIJ158" s="441"/>
      <c r="SIK158" s="441"/>
      <c r="SIL158" s="441"/>
      <c r="SIM158" s="441"/>
      <c r="SIN158" s="441"/>
      <c r="SIO158" s="441"/>
      <c r="SIP158" s="441"/>
      <c r="SIQ158" s="441"/>
      <c r="SIR158" s="441"/>
      <c r="SIS158" s="441"/>
      <c r="SIT158" s="441"/>
      <c r="SIU158" s="441"/>
      <c r="SIV158" s="441"/>
      <c r="SIW158" s="441"/>
      <c r="SIX158" s="441"/>
      <c r="SIY158" s="441"/>
      <c r="SIZ158" s="441"/>
      <c r="SJA158" s="441"/>
      <c r="SJB158" s="441"/>
      <c r="SJC158" s="441"/>
      <c r="SJD158" s="441"/>
      <c r="SJE158" s="441"/>
      <c r="SJF158" s="441"/>
      <c r="SJG158" s="441"/>
      <c r="SJH158" s="441"/>
      <c r="SJI158" s="441"/>
      <c r="SJJ158" s="441"/>
      <c r="SJK158" s="441"/>
      <c r="SJL158" s="441"/>
      <c r="SJM158" s="441"/>
      <c r="SJN158" s="441"/>
      <c r="SJO158" s="441"/>
      <c r="SJP158" s="441"/>
      <c r="SJQ158" s="441"/>
      <c r="SJR158" s="441"/>
      <c r="SJS158" s="441"/>
      <c r="SJT158" s="441"/>
      <c r="SJU158" s="441"/>
      <c r="SJV158" s="441"/>
      <c r="SJW158" s="441"/>
      <c r="SJX158" s="441"/>
      <c r="SJY158" s="441"/>
      <c r="SJZ158" s="441"/>
      <c r="SKA158" s="441"/>
      <c r="SKB158" s="441"/>
      <c r="SKC158" s="441"/>
      <c r="SKD158" s="441"/>
      <c r="SKE158" s="441"/>
      <c r="SKF158" s="441"/>
      <c r="SKG158" s="441"/>
      <c r="SKH158" s="441"/>
      <c r="SKI158" s="441"/>
      <c r="SKJ158" s="441"/>
      <c r="SKK158" s="441"/>
      <c r="SKL158" s="441"/>
      <c r="SKM158" s="441"/>
      <c r="SKN158" s="441"/>
      <c r="SKO158" s="441"/>
      <c r="SKP158" s="441"/>
      <c r="SKQ158" s="441"/>
      <c r="SKR158" s="441"/>
      <c r="SKS158" s="441"/>
      <c r="SKT158" s="441"/>
      <c r="SKU158" s="441"/>
      <c r="SKV158" s="441"/>
      <c r="SKW158" s="441"/>
      <c r="SKX158" s="441"/>
      <c r="SKY158" s="441"/>
      <c r="SKZ158" s="441"/>
      <c r="SLA158" s="441"/>
      <c r="SLB158" s="441"/>
      <c r="SLC158" s="441"/>
      <c r="SLD158" s="441"/>
      <c r="SLE158" s="441"/>
      <c r="SLF158" s="441"/>
      <c r="SLG158" s="441"/>
      <c r="SLH158" s="441"/>
      <c r="SLI158" s="441"/>
      <c r="SLJ158" s="441"/>
      <c r="SLK158" s="441"/>
      <c r="SLL158" s="441"/>
      <c r="SLM158" s="441"/>
      <c r="SLN158" s="441"/>
      <c r="SLO158" s="441"/>
      <c r="SLP158" s="441"/>
      <c r="SLQ158" s="441"/>
      <c r="SLR158" s="441"/>
      <c r="SLS158" s="441"/>
      <c r="SLT158" s="441"/>
      <c r="SLU158" s="441"/>
      <c r="SLV158" s="441"/>
      <c r="SLW158" s="441"/>
      <c r="SLX158" s="441"/>
      <c r="SLY158" s="441"/>
      <c r="SLZ158" s="441"/>
      <c r="SMA158" s="441"/>
      <c r="SMB158" s="441"/>
      <c r="SMC158" s="441"/>
      <c r="SMD158" s="441"/>
      <c r="SME158" s="441"/>
      <c r="SMF158" s="441"/>
      <c r="SMG158" s="441"/>
      <c r="SMH158" s="441"/>
      <c r="SMI158" s="441"/>
      <c r="SMJ158" s="441"/>
      <c r="SMK158" s="441"/>
      <c r="SML158" s="441"/>
      <c r="SMM158" s="441"/>
      <c r="SMN158" s="441"/>
      <c r="SMO158" s="441"/>
      <c r="SMP158" s="441"/>
      <c r="SMQ158" s="441"/>
      <c r="SMR158" s="441"/>
      <c r="SMS158" s="441"/>
      <c r="SMT158" s="441"/>
      <c r="SMU158" s="441"/>
      <c r="SMV158" s="441"/>
      <c r="SMW158" s="441"/>
      <c r="SMX158" s="441"/>
      <c r="SMY158" s="441"/>
      <c r="SMZ158" s="441"/>
      <c r="SNA158" s="441"/>
      <c r="SNB158" s="441"/>
      <c r="SNC158" s="441"/>
      <c r="SND158" s="441"/>
      <c r="SNE158" s="441"/>
      <c r="SNF158" s="441"/>
      <c r="SNG158" s="441"/>
      <c r="SNH158" s="441"/>
      <c r="SNI158" s="441"/>
      <c r="SNJ158" s="441"/>
      <c r="SNK158" s="441"/>
      <c r="SNL158" s="441"/>
      <c r="SNM158" s="441"/>
      <c r="SNN158" s="441"/>
      <c r="SNO158" s="441"/>
      <c r="SNP158" s="441"/>
      <c r="SNQ158" s="441"/>
      <c r="SNR158" s="441"/>
      <c r="SNS158" s="441"/>
      <c r="SNT158" s="441"/>
      <c r="SNU158" s="441"/>
      <c r="SNV158" s="441"/>
      <c r="SNW158" s="441"/>
      <c r="SNX158" s="441"/>
      <c r="SNY158" s="441"/>
      <c r="SNZ158" s="441"/>
      <c r="SOA158" s="441"/>
      <c r="SOB158" s="441"/>
      <c r="SOC158" s="441"/>
      <c r="SOD158" s="441"/>
      <c r="SOE158" s="441"/>
      <c r="SOF158" s="441"/>
      <c r="SOG158" s="441"/>
      <c r="SOH158" s="441"/>
      <c r="SOI158" s="441"/>
      <c r="SOJ158" s="441"/>
      <c r="SOK158" s="441"/>
      <c r="SOL158" s="441"/>
      <c r="SOM158" s="441"/>
      <c r="SON158" s="441"/>
      <c r="SOO158" s="441"/>
      <c r="SOP158" s="441"/>
      <c r="SOQ158" s="441"/>
      <c r="SOR158" s="441"/>
      <c r="SOS158" s="441"/>
      <c r="SOT158" s="441"/>
      <c r="SOU158" s="441"/>
      <c r="SOV158" s="441"/>
      <c r="SOW158" s="441"/>
      <c r="SOX158" s="441"/>
      <c r="SOY158" s="441"/>
      <c r="SOZ158" s="441"/>
      <c r="SPA158" s="441"/>
      <c r="SPB158" s="441"/>
      <c r="SPC158" s="441"/>
      <c r="SPD158" s="441"/>
      <c r="SPE158" s="441"/>
      <c r="SPF158" s="441"/>
      <c r="SPG158" s="441"/>
      <c r="SPH158" s="441"/>
      <c r="SPI158" s="441"/>
      <c r="SPJ158" s="441"/>
      <c r="SPK158" s="441"/>
      <c r="SPL158" s="441"/>
      <c r="SPM158" s="441"/>
      <c r="SPN158" s="441"/>
      <c r="SPO158" s="441"/>
      <c r="SPP158" s="441"/>
      <c r="SPQ158" s="441"/>
      <c r="SPR158" s="441"/>
      <c r="SPS158" s="441"/>
      <c r="SPT158" s="441"/>
      <c r="SPU158" s="441"/>
      <c r="SPV158" s="441"/>
      <c r="SPW158" s="441"/>
      <c r="SPX158" s="441"/>
      <c r="SPY158" s="441"/>
      <c r="SPZ158" s="441"/>
      <c r="SQA158" s="441"/>
      <c r="SQB158" s="441"/>
      <c r="SQC158" s="441"/>
      <c r="SQD158" s="441"/>
      <c r="SQE158" s="441"/>
      <c r="SQF158" s="441"/>
      <c r="SQG158" s="441"/>
      <c r="SQH158" s="441"/>
      <c r="SQI158" s="441"/>
      <c r="SQJ158" s="441"/>
      <c r="SQK158" s="441"/>
      <c r="SQL158" s="441"/>
      <c r="SQM158" s="441"/>
      <c r="SQN158" s="441"/>
      <c r="SQO158" s="441"/>
      <c r="SQP158" s="441"/>
      <c r="SQQ158" s="441"/>
      <c r="SQR158" s="441"/>
      <c r="SQS158" s="441"/>
      <c r="SQT158" s="441"/>
      <c r="SQU158" s="441"/>
      <c r="SQV158" s="441"/>
      <c r="SQW158" s="441"/>
      <c r="SQX158" s="441"/>
      <c r="SQY158" s="441"/>
      <c r="SQZ158" s="441"/>
      <c r="SRA158" s="441"/>
      <c r="SRB158" s="441"/>
      <c r="SRC158" s="441"/>
      <c r="SRD158" s="441"/>
      <c r="SRE158" s="441"/>
      <c r="SRF158" s="441"/>
      <c r="SRG158" s="441"/>
      <c r="SRH158" s="441"/>
      <c r="SRI158" s="441"/>
      <c r="SRJ158" s="441"/>
      <c r="SRK158" s="441"/>
      <c r="SRL158" s="441"/>
      <c r="SRM158" s="441"/>
      <c r="SRN158" s="441"/>
      <c r="SRO158" s="441"/>
      <c r="SRP158" s="441"/>
      <c r="SRQ158" s="441"/>
      <c r="SRR158" s="441"/>
      <c r="SRS158" s="441"/>
      <c r="SRT158" s="441"/>
      <c r="SRU158" s="441"/>
      <c r="SRV158" s="441"/>
      <c r="SRW158" s="441"/>
      <c r="SRX158" s="441"/>
      <c r="SRY158" s="441"/>
      <c r="SRZ158" s="441"/>
      <c r="SSA158" s="441"/>
      <c r="SSB158" s="441"/>
      <c r="SSC158" s="441"/>
      <c r="SSD158" s="441"/>
      <c r="SSE158" s="441"/>
      <c r="SSF158" s="441"/>
      <c r="SSG158" s="441"/>
      <c r="SSH158" s="441"/>
      <c r="SSI158" s="441"/>
      <c r="SSJ158" s="441"/>
      <c r="SSK158" s="441"/>
      <c r="SSL158" s="441"/>
      <c r="SSM158" s="441"/>
      <c r="SSN158" s="441"/>
      <c r="SSO158" s="441"/>
      <c r="SSP158" s="441"/>
      <c r="SSQ158" s="441"/>
      <c r="SSR158" s="441"/>
      <c r="SSS158" s="441"/>
      <c r="SST158" s="441"/>
      <c r="SSU158" s="441"/>
      <c r="SSV158" s="441"/>
      <c r="SSW158" s="441"/>
      <c r="SSX158" s="441"/>
      <c r="SSY158" s="441"/>
      <c r="SSZ158" s="441"/>
      <c r="STA158" s="441"/>
      <c r="STB158" s="441"/>
      <c r="STC158" s="441"/>
      <c r="STD158" s="441"/>
      <c r="STE158" s="441"/>
      <c r="STF158" s="441"/>
      <c r="STG158" s="441"/>
      <c r="STH158" s="441"/>
      <c r="STI158" s="441"/>
      <c r="STJ158" s="441"/>
      <c r="STK158" s="441"/>
      <c r="STL158" s="441"/>
      <c r="STM158" s="441"/>
      <c r="STN158" s="441"/>
      <c r="STO158" s="441"/>
      <c r="STP158" s="441"/>
      <c r="STQ158" s="441"/>
      <c r="STR158" s="441"/>
      <c r="STS158" s="441"/>
      <c r="STT158" s="441"/>
      <c r="STU158" s="441"/>
      <c r="STV158" s="441"/>
      <c r="STW158" s="441"/>
      <c r="STX158" s="441"/>
      <c r="STY158" s="441"/>
      <c r="STZ158" s="441"/>
      <c r="SUA158" s="441"/>
      <c r="SUB158" s="441"/>
      <c r="SUC158" s="441"/>
      <c r="SUD158" s="441"/>
      <c r="SUE158" s="441"/>
      <c r="SUF158" s="441"/>
      <c r="SUG158" s="441"/>
      <c r="SUH158" s="441"/>
      <c r="SUI158" s="441"/>
      <c r="SUJ158" s="441"/>
      <c r="SUK158" s="441"/>
      <c r="SUL158" s="441"/>
      <c r="SUM158" s="441"/>
      <c r="SUN158" s="441"/>
      <c r="SUO158" s="441"/>
      <c r="SUP158" s="441"/>
      <c r="SUQ158" s="441"/>
      <c r="SUR158" s="441"/>
      <c r="SUS158" s="441"/>
      <c r="SUT158" s="441"/>
      <c r="SUU158" s="441"/>
      <c r="SUV158" s="441"/>
      <c r="SUW158" s="441"/>
      <c r="SUX158" s="441"/>
      <c r="SUY158" s="441"/>
      <c r="SUZ158" s="441"/>
      <c r="SVA158" s="441"/>
      <c r="SVB158" s="441"/>
      <c r="SVC158" s="441"/>
      <c r="SVD158" s="441"/>
      <c r="SVE158" s="441"/>
      <c r="SVF158" s="441"/>
      <c r="SVG158" s="441"/>
      <c r="SVH158" s="441"/>
      <c r="SVI158" s="441"/>
      <c r="SVJ158" s="441"/>
      <c r="SVK158" s="441"/>
      <c r="SVL158" s="441"/>
      <c r="SVM158" s="441"/>
      <c r="SVN158" s="441"/>
      <c r="SVO158" s="441"/>
      <c r="SVP158" s="441"/>
      <c r="SVQ158" s="441"/>
      <c r="SVR158" s="441"/>
      <c r="SVS158" s="441"/>
      <c r="SVT158" s="441"/>
      <c r="SVU158" s="441"/>
      <c r="SVV158" s="441"/>
      <c r="SVW158" s="441"/>
      <c r="SVX158" s="441"/>
      <c r="SVY158" s="441"/>
      <c r="SVZ158" s="441"/>
      <c r="SWA158" s="441"/>
      <c r="SWB158" s="441"/>
      <c r="SWC158" s="441"/>
      <c r="SWD158" s="441"/>
      <c r="SWE158" s="441"/>
      <c r="SWF158" s="441"/>
      <c r="SWG158" s="441"/>
      <c r="SWH158" s="441"/>
      <c r="SWI158" s="441"/>
      <c r="SWJ158" s="441"/>
      <c r="SWK158" s="441"/>
      <c r="SWL158" s="441"/>
      <c r="SWM158" s="441"/>
      <c r="SWN158" s="441"/>
      <c r="SWO158" s="441"/>
      <c r="SWP158" s="441"/>
      <c r="SWQ158" s="441"/>
      <c r="SWR158" s="441"/>
      <c r="SWS158" s="441"/>
      <c r="SWT158" s="441"/>
      <c r="SWU158" s="441"/>
      <c r="SWV158" s="441"/>
      <c r="SWW158" s="441"/>
      <c r="SWX158" s="441"/>
      <c r="SWY158" s="441"/>
      <c r="SWZ158" s="441"/>
      <c r="SXA158" s="441"/>
      <c r="SXB158" s="441"/>
      <c r="SXC158" s="441"/>
      <c r="SXD158" s="441"/>
      <c r="SXE158" s="441"/>
      <c r="SXF158" s="441"/>
      <c r="SXG158" s="441"/>
      <c r="SXH158" s="441"/>
      <c r="SXI158" s="441"/>
      <c r="SXJ158" s="441"/>
      <c r="SXK158" s="441"/>
      <c r="SXL158" s="441"/>
      <c r="SXM158" s="441"/>
      <c r="SXN158" s="441"/>
      <c r="SXO158" s="441"/>
      <c r="SXP158" s="441"/>
      <c r="SXQ158" s="441"/>
      <c r="SXR158" s="441"/>
      <c r="SXS158" s="441"/>
      <c r="SXT158" s="441"/>
      <c r="SXU158" s="441"/>
      <c r="SXV158" s="441"/>
      <c r="SXW158" s="441"/>
      <c r="SXX158" s="441"/>
      <c r="SXY158" s="441"/>
      <c r="SXZ158" s="441"/>
      <c r="SYA158" s="441"/>
      <c r="SYB158" s="441"/>
      <c r="SYC158" s="441"/>
      <c r="SYD158" s="441"/>
      <c r="SYE158" s="441"/>
      <c r="SYF158" s="441"/>
      <c r="SYG158" s="441"/>
      <c r="SYH158" s="441"/>
      <c r="SYI158" s="441"/>
      <c r="SYJ158" s="441"/>
      <c r="SYK158" s="441"/>
      <c r="SYL158" s="441"/>
      <c r="SYM158" s="441"/>
      <c r="SYN158" s="441"/>
      <c r="SYO158" s="441"/>
      <c r="SYP158" s="441"/>
      <c r="SYQ158" s="441"/>
      <c r="SYR158" s="441"/>
      <c r="SYS158" s="441"/>
      <c r="SYT158" s="441"/>
      <c r="SYU158" s="441"/>
      <c r="SYV158" s="441"/>
      <c r="SYW158" s="441"/>
      <c r="SYX158" s="441"/>
      <c r="SYY158" s="441"/>
      <c r="SYZ158" s="441"/>
      <c r="SZA158" s="441"/>
      <c r="SZB158" s="441"/>
      <c r="SZC158" s="441"/>
      <c r="SZD158" s="441"/>
      <c r="SZE158" s="441"/>
      <c r="SZF158" s="441"/>
      <c r="SZG158" s="441"/>
      <c r="SZH158" s="441"/>
      <c r="SZI158" s="441"/>
      <c r="SZJ158" s="441"/>
      <c r="SZK158" s="441"/>
      <c r="SZL158" s="441"/>
      <c r="SZM158" s="441"/>
      <c r="SZN158" s="441"/>
      <c r="SZO158" s="441"/>
      <c r="SZP158" s="441"/>
      <c r="SZQ158" s="441"/>
      <c r="SZR158" s="441"/>
      <c r="SZS158" s="441"/>
      <c r="SZT158" s="441"/>
      <c r="SZU158" s="441"/>
      <c r="SZV158" s="441"/>
      <c r="SZW158" s="441"/>
      <c r="SZX158" s="441"/>
      <c r="SZY158" s="441"/>
      <c r="SZZ158" s="441"/>
      <c r="TAA158" s="441"/>
      <c r="TAB158" s="441"/>
      <c r="TAC158" s="441"/>
      <c r="TAD158" s="441"/>
      <c r="TAE158" s="441"/>
      <c r="TAF158" s="441"/>
      <c r="TAG158" s="441"/>
      <c r="TAH158" s="441"/>
      <c r="TAI158" s="441"/>
      <c r="TAJ158" s="441"/>
      <c r="TAK158" s="441"/>
      <c r="TAL158" s="441"/>
      <c r="TAM158" s="441"/>
      <c r="TAN158" s="441"/>
      <c r="TAO158" s="441"/>
      <c r="TAP158" s="441"/>
      <c r="TAQ158" s="441"/>
      <c r="TAR158" s="441"/>
      <c r="TAS158" s="441"/>
      <c r="TAT158" s="441"/>
      <c r="TAU158" s="441"/>
      <c r="TAV158" s="441"/>
      <c r="TAW158" s="441"/>
      <c r="TAX158" s="441"/>
      <c r="TAY158" s="441"/>
      <c r="TAZ158" s="441"/>
      <c r="TBA158" s="441"/>
      <c r="TBB158" s="441"/>
      <c r="TBC158" s="441"/>
      <c r="TBD158" s="441"/>
      <c r="TBE158" s="441"/>
      <c r="TBF158" s="441"/>
      <c r="TBG158" s="441"/>
      <c r="TBH158" s="441"/>
      <c r="TBI158" s="441"/>
      <c r="TBJ158" s="441"/>
      <c r="TBK158" s="441"/>
      <c r="TBL158" s="441"/>
      <c r="TBM158" s="441"/>
      <c r="TBN158" s="441"/>
      <c r="TBO158" s="441"/>
      <c r="TBP158" s="441"/>
      <c r="TBQ158" s="441"/>
      <c r="TBR158" s="441"/>
      <c r="TBS158" s="441"/>
      <c r="TBT158" s="441"/>
      <c r="TBU158" s="441"/>
      <c r="TBV158" s="441"/>
      <c r="TBW158" s="441"/>
      <c r="TBX158" s="441"/>
      <c r="TBY158" s="441"/>
      <c r="TBZ158" s="441"/>
      <c r="TCA158" s="441"/>
      <c r="TCB158" s="441"/>
      <c r="TCC158" s="441"/>
      <c r="TCD158" s="441"/>
      <c r="TCE158" s="441"/>
      <c r="TCF158" s="441"/>
      <c r="TCG158" s="441"/>
      <c r="TCH158" s="441"/>
      <c r="TCI158" s="441"/>
      <c r="TCJ158" s="441"/>
      <c r="TCK158" s="441"/>
      <c r="TCL158" s="441"/>
      <c r="TCM158" s="441"/>
      <c r="TCN158" s="441"/>
      <c r="TCO158" s="441"/>
      <c r="TCP158" s="441"/>
      <c r="TCQ158" s="441"/>
      <c r="TCR158" s="441"/>
      <c r="TCS158" s="441"/>
      <c r="TCT158" s="441"/>
      <c r="TCU158" s="441"/>
      <c r="TCV158" s="441"/>
      <c r="TCW158" s="441"/>
      <c r="TCX158" s="441"/>
      <c r="TCY158" s="441"/>
      <c r="TCZ158" s="441"/>
      <c r="TDA158" s="441"/>
      <c r="TDB158" s="441"/>
      <c r="TDC158" s="441"/>
      <c r="TDD158" s="441"/>
      <c r="TDE158" s="441"/>
      <c r="TDF158" s="441"/>
      <c r="TDG158" s="441"/>
      <c r="TDH158" s="441"/>
      <c r="TDI158" s="441"/>
      <c r="TDJ158" s="441"/>
      <c r="TDK158" s="441"/>
      <c r="TDL158" s="441"/>
      <c r="TDM158" s="441"/>
      <c r="TDN158" s="441"/>
      <c r="TDO158" s="441"/>
      <c r="TDP158" s="441"/>
      <c r="TDQ158" s="441"/>
      <c r="TDR158" s="441"/>
      <c r="TDS158" s="441"/>
      <c r="TDT158" s="441"/>
      <c r="TDU158" s="441"/>
      <c r="TDV158" s="441"/>
      <c r="TDW158" s="441"/>
      <c r="TDX158" s="441"/>
      <c r="TDY158" s="441"/>
      <c r="TDZ158" s="441"/>
      <c r="TEA158" s="441"/>
      <c r="TEB158" s="441"/>
      <c r="TEC158" s="441"/>
      <c r="TED158" s="441"/>
      <c r="TEE158" s="441"/>
      <c r="TEF158" s="441"/>
      <c r="TEG158" s="441"/>
      <c r="TEH158" s="441"/>
      <c r="TEI158" s="441"/>
      <c r="TEJ158" s="441"/>
      <c r="TEK158" s="441"/>
      <c r="TEL158" s="441"/>
      <c r="TEM158" s="441"/>
      <c r="TEN158" s="441"/>
      <c r="TEO158" s="441"/>
      <c r="TEP158" s="441"/>
      <c r="TEQ158" s="441"/>
      <c r="TER158" s="441"/>
      <c r="TES158" s="441"/>
      <c r="TET158" s="441"/>
      <c r="TEU158" s="441"/>
      <c r="TEV158" s="441"/>
      <c r="TEW158" s="441"/>
      <c r="TEX158" s="441"/>
      <c r="TEY158" s="441"/>
      <c r="TEZ158" s="441"/>
      <c r="TFA158" s="441"/>
      <c r="TFB158" s="441"/>
      <c r="TFC158" s="441"/>
      <c r="TFD158" s="441"/>
      <c r="TFE158" s="441"/>
      <c r="TFF158" s="441"/>
      <c r="TFG158" s="441"/>
      <c r="TFH158" s="441"/>
      <c r="TFI158" s="441"/>
      <c r="TFJ158" s="441"/>
      <c r="TFK158" s="441"/>
      <c r="TFL158" s="441"/>
      <c r="TFM158" s="441"/>
      <c r="TFN158" s="441"/>
      <c r="TFO158" s="441"/>
      <c r="TFP158" s="441"/>
      <c r="TFQ158" s="441"/>
      <c r="TFR158" s="441"/>
      <c r="TFS158" s="441"/>
      <c r="TFT158" s="441"/>
      <c r="TFU158" s="441"/>
      <c r="TFV158" s="441"/>
      <c r="TFW158" s="441"/>
      <c r="TFX158" s="441"/>
      <c r="TFY158" s="441"/>
      <c r="TFZ158" s="441"/>
      <c r="TGA158" s="441"/>
      <c r="TGB158" s="441"/>
      <c r="TGC158" s="441"/>
      <c r="TGD158" s="441"/>
      <c r="TGE158" s="441"/>
      <c r="TGF158" s="441"/>
      <c r="TGG158" s="441"/>
      <c r="TGH158" s="441"/>
      <c r="TGI158" s="441"/>
      <c r="TGJ158" s="441"/>
      <c r="TGK158" s="441"/>
      <c r="TGL158" s="441"/>
      <c r="TGM158" s="441"/>
      <c r="TGN158" s="441"/>
      <c r="TGO158" s="441"/>
      <c r="TGP158" s="441"/>
      <c r="TGQ158" s="441"/>
      <c r="TGR158" s="441"/>
      <c r="TGS158" s="441"/>
      <c r="TGT158" s="441"/>
      <c r="TGU158" s="441"/>
      <c r="TGV158" s="441"/>
      <c r="TGW158" s="441"/>
      <c r="TGX158" s="441"/>
      <c r="TGY158" s="441"/>
      <c r="TGZ158" s="441"/>
      <c r="THA158" s="441"/>
      <c r="THB158" s="441"/>
      <c r="THC158" s="441"/>
      <c r="THD158" s="441"/>
      <c r="THE158" s="441"/>
      <c r="THF158" s="441"/>
      <c r="THG158" s="441"/>
      <c r="THH158" s="441"/>
      <c r="THI158" s="441"/>
      <c r="THJ158" s="441"/>
      <c r="THK158" s="441"/>
      <c r="THL158" s="441"/>
      <c r="THM158" s="441"/>
      <c r="THN158" s="441"/>
      <c r="THO158" s="441"/>
      <c r="THP158" s="441"/>
      <c r="THQ158" s="441"/>
      <c r="THR158" s="441"/>
      <c r="THS158" s="441"/>
      <c r="THT158" s="441"/>
      <c r="THU158" s="441"/>
      <c r="THV158" s="441"/>
      <c r="THW158" s="441"/>
      <c r="THX158" s="441"/>
      <c r="THY158" s="441"/>
      <c r="THZ158" s="441"/>
      <c r="TIA158" s="441"/>
      <c r="TIB158" s="441"/>
      <c r="TIC158" s="441"/>
      <c r="TID158" s="441"/>
      <c r="TIE158" s="441"/>
      <c r="TIF158" s="441"/>
      <c r="TIG158" s="441"/>
      <c r="TIH158" s="441"/>
      <c r="TII158" s="441"/>
      <c r="TIJ158" s="441"/>
      <c r="TIK158" s="441"/>
      <c r="TIL158" s="441"/>
      <c r="TIM158" s="441"/>
      <c r="TIN158" s="441"/>
      <c r="TIO158" s="441"/>
      <c r="TIP158" s="441"/>
      <c r="TIQ158" s="441"/>
      <c r="TIR158" s="441"/>
      <c r="TIS158" s="441"/>
      <c r="TIT158" s="441"/>
      <c r="TIU158" s="441"/>
      <c r="TIV158" s="441"/>
      <c r="TIW158" s="441"/>
      <c r="TIX158" s="441"/>
      <c r="TIY158" s="441"/>
      <c r="TIZ158" s="441"/>
      <c r="TJA158" s="441"/>
      <c r="TJB158" s="441"/>
      <c r="TJC158" s="441"/>
      <c r="TJD158" s="441"/>
      <c r="TJE158" s="441"/>
      <c r="TJF158" s="441"/>
      <c r="TJG158" s="441"/>
      <c r="TJH158" s="441"/>
      <c r="TJI158" s="441"/>
      <c r="TJJ158" s="441"/>
      <c r="TJK158" s="441"/>
      <c r="TJL158" s="441"/>
      <c r="TJM158" s="441"/>
      <c r="TJN158" s="441"/>
      <c r="TJO158" s="441"/>
      <c r="TJP158" s="441"/>
      <c r="TJQ158" s="441"/>
      <c r="TJR158" s="441"/>
      <c r="TJS158" s="441"/>
      <c r="TJT158" s="441"/>
      <c r="TJU158" s="441"/>
      <c r="TJV158" s="441"/>
      <c r="TJW158" s="441"/>
      <c r="TJX158" s="441"/>
      <c r="TJY158" s="441"/>
      <c r="TJZ158" s="441"/>
      <c r="TKA158" s="441"/>
      <c r="TKB158" s="441"/>
      <c r="TKC158" s="441"/>
      <c r="TKD158" s="441"/>
      <c r="TKE158" s="441"/>
      <c r="TKF158" s="441"/>
      <c r="TKG158" s="441"/>
      <c r="TKH158" s="441"/>
      <c r="TKI158" s="441"/>
      <c r="TKJ158" s="441"/>
      <c r="TKK158" s="441"/>
      <c r="TKL158" s="441"/>
      <c r="TKM158" s="441"/>
      <c r="TKN158" s="441"/>
      <c r="TKO158" s="441"/>
      <c r="TKP158" s="441"/>
      <c r="TKQ158" s="441"/>
      <c r="TKR158" s="441"/>
      <c r="TKS158" s="441"/>
      <c r="TKT158" s="441"/>
      <c r="TKU158" s="441"/>
      <c r="TKV158" s="441"/>
      <c r="TKW158" s="441"/>
      <c r="TKX158" s="441"/>
      <c r="TKY158" s="441"/>
      <c r="TKZ158" s="441"/>
      <c r="TLA158" s="441"/>
      <c r="TLB158" s="441"/>
      <c r="TLC158" s="441"/>
      <c r="TLD158" s="441"/>
      <c r="TLE158" s="441"/>
      <c r="TLF158" s="441"/>
      <c r="TLG158" s="441"/>
      <c r="TLH158" s="441"/>
      <c r="TLI158" s="441"/>
      <c r="TLJ158" s="441"/>
      <c r="TLK158" s="441"/>
      <c r="TLL158" s="441"/>
      <c r="TLM158" s="441"/>
      <c r="TLN158" s="441"/>
      <c r="TLO158" s="441"/>
      <c r="TLP158" s="441"/>
      <c r="TLQ158" s="441"/>
      <c r="TLR158" s="441"/>
      <c r="TLS158" s="441"/>
      <c r="TLT158" s="441"/>
      <c r="TLU158" s="441"/>
      <c r="TLV158" s="441"/>
      <c r="TLW158" s="441"/>
      <c r="TLX158" s="441"/>
      <c r="TLY158" s="441"/>
      <c r="TLZ158" s="441"/>
      <c r="TMA158" s="441"/>
      <c r="TMB158" s="441"/>
      <c r="TMC158" s="441"/>
      <c r="TMD158" s="441"/>
      <c r="TME158" s="441"/>
      <c r="TMF158" s="441"/>
      <c r="TMG158" s="441"/>
      <c r="TMH158" s="441"/>
      <c r="TMI158" s="441"/>
      <c r="TMJ158" s="441"/>
      <c r="TMK158" s="441"/>
      <c r="TML158" s="441"/>
      <c r="TMM158" s="441"/>
      <c r="TMN158" s="441"/>
      <c r="TMO158" s="441"/>
      <c r="TMP158" s="441"/>
      <c r="TMQ158" s="441"/>
      <c r="TMR158" s="441"/>
      <c r="TMS158" s="441"/>
      <c r="TMT158" s="441"/>
      <c r="TMU158" s="441"/>
      <c r="TMV158" s="441"/>
      <c r="TMW158" s="441"/>
      <c r="TMX158" s="441"/>
      <c r="TMY158" s="441"/>
      <c r="TMZ158" s="441"/>
      <c r="TNA158" s="441"/>
      <c r="TNB158" s="441"/>
      <c r="TNC158" s="441"/>
      <c r="TND158" s="441"/>
      <c r="TNE158" s="441"/>
      <c r="TNF158" s="441"/>
      <c r="TNG158" s="441"/>
      <c r="TNH158" s="441"/>
      <c r="TNI158" s="441"/>
      <c r="TNJ158" s="441"/>
      <c r="TNK158" s="441"/>
      <c r="TNL158" s="441"/>
      <c r="TNM158" s="441"/>
      <c r="TNN158" s="441"/>
      <c r="TNO158" s="441"/>
      <c r="TNP158" s="441"/>
      <c r="TNQ158" s="441"/>
      <c r="TNR158" s="441"/>
      <c r="TNS158" s="441"/>
      <c r="TNT158" s="441"/>
      <c r="TNU158" s="441"/>
      <c r="TNV158" s="441"/>
      <c r="TNW158" s="441"/>
      <c r="TNX158" s="441"/>
      <c r="TNY158" s="441"/>
      <c r="TNZ158" s="441"/>
      <c r="TOA158" s="441"/>
      <c r="TOB158" s="441"/>
      <c r="TOC158" s="441"/>
      <c r="TOD158" s="441"/>
      <c r="TOE158" s="441"/>
      <c r="TOF158" s="441"/>
      <c r="TOG158" s="441"/>
      <c r="TOH158" s="441"/>
      <c r="TOI158" s="441"/>
      <c r="TOJ158" s="441"/>
      <c r="TOK158" s="441"/>
      <c r="TOL158" s="441"/>
      <c r="TOM158" s="441"/>
      <c r="TON158" s="441"/>
      <c r="TOO158" s="441"/>
      <c r="TOP158" s="441"/>
      <c r="TOQ158" s="441"/>
      <c r="TOR158" s="441"/>
      <c r="TOS158" s="441"/>
      <c r="TOT158" s="441"/>
      <c r="TOU158" s="441"/>
      <c r="TOV158" s="441"/>
      <c r="TOW158" s="441"/>
      <c r="TOX158" s="441"/>
      <c r="TOY158" s="441"/>
      <c r="TOZ158" s="441"/>
      <c r="TPA158" s="441"/>
      <c r="TPB158" s="441"/>
      <c r="TPC158" s="441"/>
      <c r="TPD158" s="441"/>
      <c r="TPE158" s="441"/>
      <c r="TPF158" s="441"/>
      <c r="TPG158" s="441"/>
      <c r="TPH158" s="441"/>
      <c r="TPI158" s="441"/>
      <c r="TPJ158" s="441"/>
      <c r="TPK158" s="441"/>
      <c r="TPL158" s="441"/>
      <c r="TPM158" s="441"/>
      <c r="TPN158" s="441"/>
      <c r="TPO158" s="441"/>
      <c r="TPP158" s="441"/>
      <c r="TPQ158" s="441"/>
      <c r="TPR158" s="441"/>
      <c r="TPS158" s="441"/>
      <c r="TPT158" s="441"/>
      <c r="TPU158" s="441"/>
      <c r="TPV158" s="441"/>
      <c r="TPW158" s="441"/>
      <c r="TPX158" s="441"/>
      <c r="TPY158" s="441"/>
      <c r="TPZ158" s="441"/>
      <c r="TQA158" s="441"/>
      <c r="TQB158" s="441"/>
      <c r="TQC158" s="441"/>
      <c r="TQD158" s="441"/>
      <c r="TQE158" s="441"/>
      <c r="TQF158" s="441"/>
      <c r="TQG158" s="441"/>
      <c r="TQH158" s="441"/>
      <c r="TQI158" s="441"/>
      <c r="TQJ158" s="441"/>
      <c r="TQK158" s="441"/>
      <c r="TQL158" s="441"/>
      <c r="TQM158" s="441"/>
      <c r="TQN158" s="441"/>
      <c r="TQO158" s="441"/>
      <c r="TQP158" s="441"/>
      <c r="TQQ158" s="441"/>
      <c r="TQR158" s="441"/>
      <c r="TQS158" s="441"/>
      <c r="TQT158" s="441"/>
      <c r="TQU158" s="441"/>
      <c r="TQV158" s="441"/>
      <c r="TQW158" s="441"/>
      <c r="TQX158" s="441"/>
      <c r="TQY158" s="441"/>
      <c r="TQZ158" s="441"/>
      <c r="TRA158" s="441"/>
      <c r="TRB158" s="441"/>
      <c r="TRC158" s="441"/>
      <c r="TRD158" s="441"/>
      <c r="TRE158" s="441"/>
      <c r="TRF158" s="441"/>
      <c r="TRG158" s="441"/>
      <c r="TRH158" s="441"/>
      <c r="TRI158" s="441"/>
      <c r="TRJ158" s="441"/>
      <c r="TRK158" s="441"/>
      <c r="TRL158" s="441"/>
      <c r="TRM158" s="441"/>
      <c r="TRN158" s="441"/>
      <c r="TRO158" s="441"/>
      <c r="TRP158" s="441"/>
      <c r="TRQ158" s="441"/>
      <c r="TRR158" s="441"/>
      <c r="TRS158" s="441"/>
      <c r="TRT158" s="441"/>
      <c r="TRU158" s="441"/>
      <c r="TRV158" s="441"/>
      <c r="TRW158" s="441"/>
      <c r="TRX158" s="441"/>
      <c r="TRY158" s="441"/>
      <c r="TRZ158" s="441"/>
      <c r="TSA158" s="441"/>
      <c r="TSB158" s="441"/>
      <c r="TSC158" s="441"/>
      <c r="TSD158" s="441"/>
      <c r="TSE158" s="441"/>
      <c r="TSF158" s="441"/>
      <c r="TSG158" s="441"/>
      <c r="TSH158" s="441"/>
      <c r="TSI158" s="441"/>
      <c r="TSJ158" s="441"/>
      <c r="TSK158" s="441"/>
      <c r="TSL158" s="441"/>
      <c r="TSM158" s="441"/>
      <c r="TSN158" s="441"/>
      <c r="TSO158" s="441"/>
      <c r="TSP158" s="441"/>
      <c r="TSQ158" s="441"/>
      <c r="TSR158" s="441"/>
      <c r="TSS158" s="441"/>
      <c r="TST158" s="441"/>
      <c r="TSU158" s="441"/>
      <c r="TSV158" s="441"/>
      <c r="TSW158" s="441"/>
      <c r="TSX158" s="441"/>
      <c r="TSY158" s="441"/>
      <c r="TSZ158" s="441"/>
      <c r="TTA158" s="441"/>
      <c r="TTB158" s="441"/>
      <c r="TTC158" s="441"/>
      <c r="TTD158" s="441"/>
      <c r="TTE158" s="441"/>
      <c r="TTF158" s="441"/>
      <c r="TTG158" s="441"/>
      <c r="TTH158" s="441"/>
      <c r="TTI158" s="441"/>
      <c r="TTJ158" s="441"/>
      <c r="TTK158" s="441"/>
      <c r="TTL158" s="441"/>
      <c r="TTM158" s="441"/>
      <c r="TTN158" s="441"/>
      <c r="TTO158" s="441"/>
      <c r="TTP158" s="441"/>
      <c r="TTQ158" s="441"/>
      <c r="TTR158" s="441"/>
      <c r="TTS158" s="441"/>
      <c r="TTT158" s="441"/>
      <c r="TTU158" s="441"/>
      <c r="TTV158" s="441"/>
      <c r="TTW158" s="441"/>
      <c r="TTX158" s="441"/>
      <c r="TTY158" s="441"/>
      <c r="TTZ158" s="441"/>
      <c r="TUA158" s="441"/>
      <c r="TUB158" s="441"/>
      <c r="TUC158" s="441"/>
      <c r="TUD158" s="441"/>
      <c r="TUE158" s="441"/>
      <c r="TUF158" s="441"/>
      <c r="TUG158" s="441"/>
      <c r="TUH158" s="441"/>
      <c r="TUI158" s="441"/>
      <c r="TUJ158" s="441"/>
      <c r="TUK158" s="441"/>
      <c r="TUL158" s="441"/>
      <c r="TUM158" s="441"/>
      <c r="TUN158" s="441"/>
      <c r="TUO158" s="441"/>
      <c r="TUP158" s="441"/>
      <c r="TUQ158" s="441"/>
      <c r="TUR158" s="441"/>
      <c r="TUS158" s="441"/>
      <c r="TUT158" s="441"/>
      <c r="TUU158" s="441"/>
      <c r="TUV158" s="441"/>
      <c r="TUW158" s="441"/>
      <c r="TUX158" s="441"/>
      <c r="TUY158" s="441"/>
      <c r="TUZ158" s="441"/>
      <c r="TVA158" s="441"/>
      <c r="TVB158" s="441"/>
      <c r="TVC158" s="441"/>
      <c r="TVD158" s="441"/>
      <c r="TVE158" s="441"/>
      <c r="TVF158" s="441"/>
      <c r="TVG158" s="441"/>
      <c r="TVH158" s="441"/>
      <c r="TVI158" s="441"/>
      <c r="TVJ158" s="441"/>
      <c r="TVK158" s="441"/>
      <c r="TVL158" s="441"/>
      <c r="TVM158" s="441"/>
      <c r="TVN158" s="441"/>
      <c r="TVO158" s="441"/>
      <c r="TVP158" s="441"/>
      <c r="TVQ158" s="441"/>
      <c r="TVR158" s="441"/>
      <c r="TVS158" s="441"/>
      <c r="TVT158" s="441"/>
      <c r="TVU158" s="441"/>
      <c r="TVV158" s="441"/>
      <c r="TVW158" s="441"/>
      <c r="TVX158" s="441"/>
      <c r="TVY158" s="441"/>
      <c r="TVZ158" s="441"/>
      <c r="TWA158" s="441"/>
      <c r="TWB158" s="441"/>
      <c r="TWC158" s="441"/>
      <c r="TWD158" s="441"/>
      <c r="TWE158" s="441"/>
      <c r="TWF158" s="441"/>
      <c r="TWG158" s="441"/>
      <c r="TWH158" s="441"/>
      <c r="TWI158" s="441"/>
      <c r="TWJ158" s="441"/>
      <c r="TWK158" s="441"/>
      <c r="TWL158" s="441"/>
      <c r="TWM158" s="441"/>
      <c r="TWN158" s="441"/>
      <c r="TWO158" s="441"/>
      <c r="TWP158" s="441"/>
      <c r="TWQ158" s="441"/>
      <c r="TWR158" s="441"/>
      <c r="TWS158" s="441"/>
      <c r="TWT158" s="441"/>
      <c r="TWU158" s="441"/>
      <c r="TWV158" s="441"/>
      <c r="TWW158" s="441"/>
      <c r="TWX158" s="441"/>
      <c r="TWY158" s="441"/>
      <c r="TWZ158" s="441"/>
      <c r="TXA158" s="441"/>
      <c r="TXB158" s="441"/>
      <c r="TXC158" s="441"/>
      <c r="TXD158" s="441"/>
      <c r="TXE158" s="441"/>
      <c r="TXF158" s="441"/>
      <c r="TXG158" s="441"/>
      <c r="TXH158" s="441"/>
      <c r="TXI158" s="441"/>
      <c r="TXJ158" s="441"/>
      <c r="TXK158" s="441"/>
      <c r="TXL158" s="441"/>
      <c r="TXM158" s="441"/>
      <c r="TXN158" s="441"/>
      <c r="TXO158" s="441"/>
      <c r="TXP158" s="441"/>
      <c r="TXQ158" s="441"/>
      <c r="TXR158" s="441"/>
      <c r="TXS158" s="441"/>
      <c r="TXT158" s="441"/>
      <c r="TXU158" s="441"/>
      <c r="TXV158" s="441"/>
      <c r="TXW158" s="441"/>
      <c r="TXX158" s="441"/>
      <c r="TXY158" s="441"/>
      <c r="TXZ158" s="441"/>
      <c r="TYA158" s="441"/>
      <c r="TYB158" s="441"/>
      <c r="TYC158" s="441"/>
      <c r="TYD158" s="441"/>
      <c r="TYE158" s="441"/>
      <c r="TYF158" s="441"/>
      <c r="TYG158" s="441"/>
      <c r="TYH158" s="441"/>
      <c r="TYI158" s="441"/>
      <c r="TYJ158" s="441"/>
      <c r="TYK158" s="441"/>
      <c r="TYL158" s="441"/>
      <c r="TYM158" s="441"/>
      <c r="TYN158" s="441"/>
      <c r="TYO158" s="441"/>
      <c r="TYP158" s="441"/>
      <c r="TYQ158" s="441"/>
      <c r="TYR158" s="441"/>
      <c r="TYS158" s="441"/>
      <c r="TYT158" s="441"/>
      <c r="TYU158" s="441"/>
      <c r="TYV158" s="441"/>
      <c r="TYW158" s="441"/>
      <c r="TYX158" s="441"/>
      <c r="TYY158" s="441"/>
      <c r="TYZ158" s="441"/>
      <c r="TZA158" s="441"/>
      <c r="TZB158" s="441"/>
      <c r="TZC158" s="441"/>
      <c r="TZD158" s="441"/>
      <c r="TZE158" s="441"/>
      <c r="TZF158" s="441"/>
      <c r="TZG158" s="441"/>
      <c r="TZH158" s="441"/>
      <c r="TZI158" s="441"/>
      <c r="TZJ158" s="441"/>
      <c r="TZK158" s="441"/>
      <c r="TZL158" s="441"/>
      <c r="TZM158" s="441"/>
      <c r="TZN158" s="441"/>
      <c r="TZO158" s="441"/>
      <c r="TZP158" s="441"/>
      <c r="TZQ158" s="441"/>
      <c r="TZR158" s="441"/>
      <c r="TZS158" s="441"/>
      <c r="TZT158" s="441"/>
      <c r="TZU158" s="441"/>
      <c r="TZV158" s="441"/>
      <c r="TZW158" s="441"/>
      <c r="TZX158" s="441"/>
      <c r="TZY158" s="441"/>
      <c r="TZZ158" s="441"/>
      <c r="UAA158" s="441"/>
      <c r="UAB158" s="441"/>
      <c r="UAC158" s="441"/>
      <c r="UAD158" s="441"/>
      <c r="UAE158" s="441"/>
      <c r="UAF158" s="441"/>
      <c r="UAG158" s="441"/>
      <c r="UAH158" s="441"/>
      <c r="UAI158" s="441"/>
      <c r="UAJ158" s="441"/>
      <c r="UAK158" s="441"/>
      <c r="UAL158" s="441"/>
      <c r="UAM158" s="441"/>
      <c r="UAN158" s="441"/>
      <c r="UAO158" s="441"/>
      <c r="UAP158" s="441"/>
      <c r="UAQ158" s="441"/>
      <c r="UAR158" s="441"/>
      <c r="UAS158" s="441"/>
      <c r="UAT158" s="441"/>
      <c r="UAU158" s="441"/>
      <c r="UAV158" s="441"/>
      <c r="UAW158" s="441"/>
      <c r="UAX158" s="441"/>
      <c r="UAY158" s="441"/>
      <c r="UAZ158" s="441"/>
      <c r="UBA158" s="441"/>
      <c r="UBB158" s="441"/>
      <c r="UBC158" s="441"/>
      <c r="UBD158" s="441"/>
      <c r="UBE158" s="441"/>
      <c r="UBF158" s="441"/>
      <c r="UBG158" s="441"/>
      <c r="UBH158" s="441"/>
      <c r="UBI158" s="441"/>
      <c r="UBJ158" s="441"/>
      <c r="UBK158" s="441"/>
      <c r="UBL158" s="441"/>
      <c r="UBM158" s="441"/>
      <c r="UBN158" s="441"/>
      <c r="UBO158" s="441"/>
      <c r="UBP158" s="441"/>
      <c r="UBQ158" s="441"/>
      <c r="UBR158" s="441"/>
      <c r="UBS158" s="441"/>
      <c r="UBT158" s="441"/>
      <c r="UBU158" s="441"/>
      <c r="UBV158" s="441"/>
      <c r="UBW158" s="441"/>
      <c r="UBX158" s="441"/>
      <c r="UBY158" s="441"/>
      <c r="UBZ158" s="441"/>
      <c r="UCA158" s="441"/>
      <c r="UCB158" s="441"/>
      <c r="UCC158" s="441"/>
      <c r="UCD158" s="441"/>
      <c r="UCE158" s="441"/>
      <c r="UCF158" s="441"/>
      <c r="UCG158" s="441"/>
      <c r="UCH158" s="441"/>
      <c r="UCI158" s="441"/>
      <c r="UCJ158" s="441"/>
      <c r="UCK158" s="441"/>
      <c r="UCL158" s="441"/>
      <c r="UCM158" s="441"/>
      <c r="UCN158" s="441"/>
      <c r="UCO158" s="441"/>
      <c r="UCP158" s="441"/>
      <c r="UCQ158" s="441"/>
      <c r="UCR158" s="441"/>
      <c r="UCS158" s="441"/>
      <c r="UCT158" s="441"/>
      <c r="UCU158" s="441"/>
      <c r="UCV158" s="441"/>
      <c r="UCW158" s="441"/>
      <c r="UCX158" s="441"/>
      <c r="UCY158" s="441"/>
      <c r="UCZ158" s="441"/>
      <c r="UDA158" s="441"/>
      <c r="UDB158" s="441"/>
      <c r="UDC158" s="441"/>
      <c r="UDD158" s="441"/>
      <c r="UDE158" s="441"/>
      <c r="UDF158" s="441"/>
      <c r="UDG158" s="441"/>
      <c r="UDH158" s="441"/>
      <c r="UDI158" s="441"/>
      <c r="UDJ158" s="441"/>
      <c r="UDK158" s="441"/>
      <c r="UDL158" s="441"/>
      <c r="UDM158" s="441"/>
      <c r="UDN158" s="441"/>
      <c r="UDO158" s="441"/>
      <c r="UDP158" s="441"/>
      <c r="UDQ158" s="441"/>
      <c r="UDR158" s="441"/>
      <c r="UDS158" s="441"/>
      <c r="UDT158" s="441"/>
      <c r="UDU158" s="441"/>
      <c r="UDV158" s="441"/>
      <c r="UDW158" s="441"/>
      <c r="UDX158" s="441"/>
      <c r="UDY158" s="441"/>
      <c r="UDZ158" s="441"/>
      <c r="UEA158" s="441"/>
      <c r="UEB158" s="441"/>
      <c r="UEC158" s="441"/>
      <c r="UED158" s="441"/>
      <c r="UEE158" s="441"/>
      <c r="UEF158" s="441"/>
      <c r="UEG158" s="441"/>
      <c r="UEH158" s="441"/>
      <c r="UEI158" s="441"/>
      <c r="UEJ158" s="441"/>
      <c r="UEK158" s="441"/>
      <c r="UEL158" s="441"/>
      <c r="UEM158" s="441"/>
      <c r="UEN158" s="441"/>
      <c r="UEO158" s="441"/>
      <c r="UEP158" s="441"/>
      <c r="UEQ158" s="441"/>
      <c r="UER158" s="441"/>
      <c r="UES158" s="441"/>
      <c r="UET158" s="441"/>
      <c r="UEU158" s="441"/>
      <c r="UEV158" s="441"/>
      <c r="UEW158" s="441"/>
      <c r="UEX158" s="441"/>
      <c r="UEY158" s="441"/>
      <c r="UEZ158" s="441"/>
      <c r="UFA158" s="441"/>
      <c r="UFB158" s="441"/>
      <c r="UFC158" s="441"/>
      <c r="UFD158" s="441"/>
      <c r="UFE158" s="441"/>
      <c r="UFF158" s="441"/>
      <c r="UFG158" s="441"/>
      <c r="UFH158" s="441"/>
      <c r="UFI158" s="441"/>
      <c r="UFJ158" s="441"/>
      <c r="UFK158" s="441"/>
      <c r="UFL158" s="441"/>
      <c r="UFM158" s="441"/>
      <c r="UFN158" s="441"/>
      <c r="UFO158" s="441"/>
      <c r="UFP158" s="441"/>
      <c r="UFQ158" s="441"/>
      <c r="UFR158" s="441"/>
      <c r="UFS158" s="441"/>
      <c r="UFT158" s="441"/>
      <c r="UFU158" s="441"/>
      <c r="UFV158" s="441"/>
      <c r="UFW158" s="441"/>
      <c r="UFX158" s="441"/>
      <c r="UFY158" s="441"/>
      <c r="UFZ158" s="441"/>
      <c r="UGA158" s="441"/>
      <c r="UGB158" s="441"/>
      <c r="UGC158" s="441"/>
      <c r="UGD158" s="441"/>
      <c r="UGE158" s="441"/>
      <c r="UGF158" s="441"/>
      <c r="UGG158" s="441"/>
      <c r="UGH158" s="441"/>
      <c r="UGI158" s="441"/>
      <c r="UGJ158" s="441"/>
      <c r="UGK158" s="441"/>
      <c r="UGL158" s="441"/>
      <c r="UGM158" s="441"/>
      <c r="UGN158" s="441"/>
      <c r="UGO158" s="441"/>
      <c r="UGP158" s="441"/>
      <c r="UGQ158" s="441"/>
      <c r="UGR158" s="441"/>
      <c r="UGS158" s="441"/>
      <c r="UGT158" s="441"/>
      <c r="UGU158" s="441"/>
      <c r="UGV158" s="441"/>
      <c r="UGW158" s="441"/>
      <c r="UGX158" s="441"/>
      <c r="UGY158" s="441"/>
      <c r="UGZ158" s="441"/>
      <c r="UHA158" s="441"/>
      <c r="UHB158" s="441"/>
      <c r="UHC158" s="441"/>
      <c r="UHD158" s="441"/>
      <c r="UHE158" s="441"/>
      <c r="UHF158" s="441"/>
      <c r="UHG158" s="441"/>
      <c r="UHH158" s="441"/>
      <c r="UHI158" s="441"/>
      <c r="UHJ158" s="441"/>
      <c r="UHK158" s="441"/>
      <c r="UHL158" s="441"/>
      <c r="UHM158" s="441"/>
      <c r="UHN158" s="441"/>
      <c r="UHO158" s="441"/>
      <c r="UHP158" s="441"/>
      <c r="UHQ158" s="441"/>
      <c r="UHR158" s="441"/>
      <c r="UHS158" s="441"/>
      <c r="UHT158" s="441"/>
      <c r="UHU158" s="441"/>
      <c r="UHV158" s="441"/>
      <c r="UHW158" s="441"/>
      <c r="UHX158" s="441"/>
      <c r="UHY158" s="441"/>
      <c r="UHZ158" s="441"/>
      <c r="UIA158" s="441"/>
      <c r="UIB158" s="441"/>
      <c r="UIC158" s="441"/>
      <c r="UID158" s="441"/>
      <c r="UIE158" s="441"/>
      <c r="UIF158" s="441"/>
      <c r="UIG158" s="441"/>
      <c r="UIH158" s="441"/>
      <c r="UII158" s="441"/>
      <c r="UIJ158" s="441"/>
      <c r="UIK158" s="441"/>
      <c r="UIL158" s="441"/>
      <c r="UIM158" s="441"/>
      <c r="UIN158" s="441"/>
      <c r="UIO158" s="441"/>
      <c r="UIP158" s="441"/>
      <c r="UIQ158" s="441"/>
      <c r="UIR158" s="441"/>
      <c r="UIS158" s="441"/>
      <c r="UIT158" s="441"/>
      <c r="UIU158" s="441"/>
      <c r="UIV158" s="441"/>
      <c r="UIW158" s="441"/>
      <c r="UIX158" s="441"/>
      <c r="UIY158" s="441"/>
      <c r="UIZ158" s="441"/>
      <c r="UJA158" s="441"/>
      <c r="UJB158" s="441"/>
      <c r="UJC158" s="441"/>
      <c r="UJD158" s="441"/>
      <c r="UJE158" s="441"/>
      <c r="UJF158" s="441"/>
      <c r="UJG158" s="441"/>
      <c r="UJH158" s="441"/>
      <c r="UJI158" s="441"/>
      <c r="UJJ158" s="441"/>
      <c r="UJK158" s="441"/>
      <c r="UJL158" s="441"/>
      <c r="UJM158" s="441"/>
      <c r="UJN158" s="441"/>
      <c r="UJO158" s="441"/>
      <c r="UJP158" s="441"/>
      <c r="UJQ158" s="441"/>
      <c r="UJR158" s="441"/>
      <c r="UJS158" s="441"/>
      <c r="UJT158" s="441"/>
      <c r="UJU158" s="441"/>
      <c r="UJV158" s="441"/>
      <c r="UJW158" s="441"/>
      <c r="UJX158" s="441"/>
      <c r="UJY158" s="441"/>
      <c r="UJZ158" s="441"/>
      <c r="UKA158" s="441"/>
      <c r="UKB158" s="441"/>
      <c r="UKC158" s="441"/>
      <c r="UKD158" s="441"/>
      <c r="UKE158" s="441"/>
      <c r="UKF158" s="441"/>
      <c r="UKG158" s="441"/>
      <c r="UKH158" s="441"/>
      <c r="UKI158" s="441"/>
      <c r="UKJ158" s="441"/>
      <c r="UKK158" s="441"/>
      <c r="UKL158" s="441"/>
      <c r="UKM158" s="441"/>
      <c r="UKN158" s="441"/>
      <c r="UKO158" s="441"/>
      <c r="UKP158" s="441"/>
      <c r="UKQ158" s="441"/>
      <c r="UKR158" s="441"/>
      <c r="UKS158" s="441"/>
      <c r="UKT158" s="441"/>
      <c r="UKU158" s="441"/>
      <c r="UKV158" s="441"/>
      <c r="UKW158" s="441"/>
      <c r="UKX158" s="441"/>
      <c r="UKY158" s="441"/>
      <c r="UKZ158" s="441"/>
      <c r="ULA158" s="441"/>
      <c r="ULB158" s="441"/>
      <c r="ULC158" s="441"/>
      <c r="ULD158" s="441"/>
      <c r="ULE158" s="441"/>
      <c r="ULF158" s="441"/>
      <c r="ULG158" s="441"/>
      <c r="ULH158" s="441"/>
      <c r="ULI158" s="441"/>
      <c r="ULJ158" s="441"/>
      <c r="ULK158" s="441"/>
      <c r="ULL158" s="441"/>
      <c r="ULM158" s="441"/>
      <c r="ULN158" s="441"/>
      <c r="ULO158" s="441"/>
      <c r="ULP158" s="441"/>
      <c r="ULQ158" s="441"/>
      <c r="ULR158" s="441"/>
      <c r="ULS158" s="441"/>
      <c r="ULT158" s="441"/>
      <c r="ULU158" s="441"/>
      <c r="ULV158" s="441"/>
      <c r="ULW158" s="441"/>
      <c r="ULX158" s="441"/>
      <c r="ULY158" s="441"/>
      <c r="ULZ158" s="441"/>
      <c r="UMA158" s="441"/>
      <c r="UMB158" s="441"/>
      <c r="UMC158" s="441"/>
      <c r="UMD158" s="441"/>
      <c r="UME158" s="441"/>
      <c r="UMF158" s="441"/>
      <c r="UMG158" s="441"/>
      <c r="UMH158" s="441"/>
      <c r="UMI158" s="441"/>
      <c r="UMJ158" s="441"/>
      <c r="UMK158" s="441"/>
      <c r="UML158" s="441"/>
      <c r="UMM158" s="441"/>
      <c r="UMN158" s="441"/>
      <c r="UMO158" s="441"/>
      <c r="UMP158" s="441"/>
      <c r="UMQ158" s="441"/>
      <c r="UMR158" s="441"/>
      <c r="UMS158" s="441"/>
      <c r="UMT158" s="441"/>
      <c r="UMU158" s="441"/>
      <c r="UMV158" s="441"/>
      <c r="UMW158" s="441"/>
      <c r="UMX158" s="441"/>
      <c r="UMY158" s="441"/>
      <c r="UMZ158" s="441"/>
      <c r="UNA158" s="441"/>
      <c r="UNB158" s="441"/>
      <c r="UNC158" s="441"/>
      <c r="UND158" s="441"/>
      <c r="UNE158" s="441"/>
      <c r="UNF158" s="441"/>
      <c r="UNG158" s="441"/>
      <c r="UNH158" s="441"/>
      <c r="UNI158" s="441"/>
      <c r="UNJ158" s="441"/>
      <c r="UNK158" s="441"/>
      <c r="UNL158" s="441"/>
      <c r="UNM158" s="441"/>
      <c r="UNN158" s="441"/>
      <c r="UNO158" s="441"/>
      <c r="UNP158" s="441"/>
      <c r="UNQ158" s="441"/>
      <c r="UNR158" s="441"/>
      <c r="UNS158" s="441"/>
      <c r="UNT158" s="441"/>
      <c r="UNU158" s="441"/>
      <c r="UNV158" s="441"/>
      <c r="UNW158" s="441"/>
      <c r="UNX158" s="441"/>
      <c r="UNY158" s="441"/>
      <c r="UNZ158" s="441"/>
      <c r="UOA158" s="441"/>
      <c r="UOB158" s="441"/>
      <c r="UOC158" s="441"/>
      <c r="UOD158" s="441"/>
      <c r="UOE158" s="441"/>
      <c r="UOF158" s="441"/>
      <c r="UOG158" s="441"/>
      <c r="UOH158" s="441"/>
      <c r="UOI158" s="441"/>
      <c r="UOJ158" s="441"/>
      <c r="UOK158" s="441"/>
      <c r="UOL158" s="441"/>
      <c r="UOM158" s="441"/>
      <c r="UON158" s="441"/>
      <c r="UOO158" s="441"/>
      <c r="UOP158" s="441"/>
      <c r="UOQ158" s="441"/>
      <c r="UOR158" s="441"/>
      <c r="UOS158" s="441"/>
      <c r="UOT158" s="441"/>
      <c r="UOU158" s="441"/>
      <c r="UOV158" s="441"/>
      <c r="UOW158" s="441"/>
      <c r="UOX158" s="441"/>
      <c r="UOY158" s="441"/>
      <c r="UOZ158" s="441"/>
      <c r="UPA158" s="441"/>
      <c r="UPB158" s="441"/>
      <c r="UPC158" s="441"/>
      <c r="UPD158" s="441"/>
      <c r="UPE158" s="441"/>
      <c r="UPF158" s="441"/>
      <c r="UPG158" s="441"/>
      <c r="UPH158" s="441"/>
      <c r="UPI158" s="441"/>
      <c r="UPJ158" s="441"/>
      <c r="UPK158" s="441"/>
      <c r="UPL158" s="441"/>
      <c r="UPM158" s="441"/>
      <c r="UPN158" s="441"/>
      <c r="UPO158" s="441"/>
      <c r="UPP158" s="441"/>
      <c r="UPQ158" s="441"/>
      <c r="UPR158" s="441"/>
      <c r="UPS158" s="441"/>
      <c r="UPT158" s="441"/>
      <c r="UPU158" s="441"/>
      <c r="UPV158" s="441"/>
      <c r="UPW158" s="441"/>
      <c r="UPX158" s="441"/>
      <c r="UPY158" s="441"/>
      <c r="UPZ158" s="441"/>
      <c r="UQA158" s="441"/>
      <c r="UQB158" s="441"/>
      <c r="UQC158" s="441"/>
      <c r="UQD158" s="441"/>
      <c r="UQE158" s="441"/>
      <c r="UQF158" s="441"/>
      <c r="UQG158" s="441"/>
      <c r="UQH158" s="441"/>
      <c r="UQI158" s="441"/>
      <c r="UQJ158" s="441"/>
      <c r="UQK158" s="441"/>
      <c r="UQL158" s="441"/>
      <c r="UQM158" s="441"/>
      <c r="UQN158" s="441"/>
      <c r="UQO158" s="441"/>
      <c r="UQP158" s="441"/>
      <c r="UQQ158" s="441"/>
      <c r="UQR158" s="441"/>
      <c r="UQS158" s="441"/>
      <c r="UQT158" s="441"/>
      <c r="UQU158" s="441"/>
      <c r="UQV158" s="441"/>
      <c r="UQW158" s="441"/>
      <c r="UQX158" s="441"/>
      <c r="UQY158" s="441"/>
      <c r="UQZ158" s="441"/>
      <c r="URA158" s="441"/>
      <c r="URB158" s="441"/>
      <c r="URC158" s="441"/>
      <c r="URD158" s="441"/>
      <c r="URE158" s="441"/>
      <c r="URF158" s="441"/>
      <c r="URG158" s="441"/>
      <c r="URH158" s="441"/>
      <c r="URI158" s="441"/>
      <c r="URJ158" s="441"/>
      <c r="URK158" s="441"/>
      <c r="URL158" s="441"/>
      <c r="URM158" s="441"/>
      <c r="URN158" s="441"/>
      <c r="URO158" s="441"/>
      <c r="URP158" s="441"/>
      <c r="URQ158" s="441"/>
      <c r="URR158" s="441"/>
      <c r="URS158" s="441"/>
      <c r="URT158" s="441"/>
      <c r="URU158" s="441"/>
      <c r="URV158" s="441"/>
      <c r="URW158" s="441"/>
      <c r="URX158" s="441"/>
      <c r="URY158" s="441"/>
      <c r="URZ158" s="441"/>
      <c r="USA158" s="441"/>
      <c r="USB158" s="441"/>
      <c r="USC158" s="441"/>
      <c r="USD158" s="441"/>
      <c r="USE158" s="441"/>
      <c r="USF158" s="441"/>
      <c r="USG158" s="441"/>
      <c r="USH158" s="441"/>
      <c r="USI158" s="441"/>
      <c r="USJ158" s="441"/>
      <c r="USK158" s="441"/>
      <c r="USL158" s="441"/>
      <c r="USM158" s="441"/>
      <c r="USN158" s="441"/>
      <c r="USO158" s="441"/>
      <c r="USP158" s="441"/>
      <c r="USQ158" s="441"/>
      <c r="USR158" s="441"/>
      <c r="USS158" s="441"/>
      <c r="UST158" s="441"/>
      <c r="USU158" s="441"/>
      <c r="USV158" s="441"/>
      <c r="USW158" s="441"/>
      <c r="USX158" s="441"/>
      <c r="USY158" s="441"/>
      <c r="USZ158" s="441"/>
      <c r="UTA158" s="441"/>
      <c r="UTB158" s="441"/>
      <c r="UTC158" s="441"/>
      <c r="UTD158" s="441"/>
      <c r="UTE158" s="441"/>
      <c r="UTF158" s="441"/>
      <c r="UTG158" s="441"/>
      <c r="UTH158" s="441"/>
      <c r="UTI158" s="441"/>
      <c r="UTJ158" s="441"/>
      <c r="UTK158" s="441"/>
      <c r="UTL158" s="441"/>
      <c r="UTM158" s="441"/>
      <c r="UTN158" s="441"/>
      <c r="UTO158" s="441"/>
      <c r="UTP158" s="441"/>
      <c r="UTQ158" s="441"/>
      <c r="UTR158" s="441"/>
      <c r="UTS158" s="441"/>
      <c r="UTT158" s="441"/>
      <c r="UTU158" s="441"/>
      <c r="UTV158" s="441"/>
      <c r="UTW158" s="441"/>
      <c r="UTX158" s="441"/>
      <c r="UTY158" s="441"/>
      <c r="UTZ158" s="441"/>
      <c r="UUA158" s="441"/>
      <c r="UUB158" s="441"/>
      <c r="UUC158" s="441"/>
      <c r="UUD158" s="441"/>
      <c r="UUE158" s="441"/>
      <c r="UUF158" s="441"/>
      <c r="UUG158" s="441"/>
      <c r="UUH158" s="441"/>
      <c r="UUI158" s="441"/>
      <c r="UUJ158" s="441"/>
      <c r="UUK158" s="441"/>
      <c r="UUL158" s="441"/>
      <c r="UUM158" s="441"/>
      <c r="UUN158" s="441"/>
      <c r="UUO158" s="441"/>
      <c r="UUP158" s="441"/>
      <c r="UUQ158" s="441"/>
      <c r="UUR158" s="441"/>
      <c r="UUS158" s="441"/>
      <c r="UUT158" s="441"/>
      <c r="UUU158" s="441"/>
      <c r="UUV158" s="441"/>
      <c r="UUW158" s="441"/>
      <c r="UUX158" s="441"/>
      <c r="UUY158" s="441"/>
      <c r="UUZ158" s="441"/>
      <c r="UVA158" s="441"/>
      <c r="UVB158" s="441"/>
      <c r="UVC158" s="441"/>
      <c r="UVD158" s="441"/>
      <c r="UVE158" s="441"/>
      <c r="UVF158" s="441"/>
      <c r="UVG158" s="441"/>
      <c r="UVH158" s="441"/>
      <c r="UVI158" s="441"/>
      <c r="UVJ158" s="441"/>
      <c r="UVK158" s="441"/>
      <c r="UVL158" s="441"/>
      <c r="UVM158" s="441"/>
      <c r="UVN158" s="441"/>
      <c r="UVO158" s="441"/>
      <c r="UVP158" s="441"/>
      <c r="UVQ158" s="441"/>
      <c r="UVR158" s="441"/>
      <c r="UVS158" s="441"/>
      <c r="UVT158" s="441"/>
      <c r="UVU158" s="441"/>
      <c r="UVV158" s="441"/>
      <c r="UVW158" s="441"/>
      <c r="UVX158" s="441"/>
      <c r="UVY158" s="441"/>
      <c r="UVZ158" s="441"/>
      <c r="UWA158" s="441"/>
      <c r="UWB158" s="441"/>
      <c r="UWC158" s="441"/>
      <c r="UWD158" s="441"/>
      <c r="UWE158" s="441"/>
      <c r="UWF158" s="441"/>
      <c r="UWG158" s="441"/>
      <c r="UWH158" s="441"/>
      <c r="UWI158" s="441"/>
      <c r="UWJ158" s="441"/>
      <c r="UWK158" s="441"/>
      <c r="UWL158" s="441"/>
      <c r="UWM158" s="441"/>
      <c r="UWN158" s="441"/>
      <c r="UWO158" s="441"/>
      <c r="UWP158" s="441"/>
      <c r="UWQ158" s="441"/>
      <c r="UWR158" s="441"/>
      <c r="UWS158" s="441"/>
      <c r="UWT158" s="441"/>
      <c r="UWU158" s="441"/>
      <c r="UWV158" s="441"/>
      <c r="UWW158" s="441"/>
      <c r="UWX158" s="441"/>
      <c r="UWY158" s="441"/>
      <c r="UWZ158" s="441"/>
      <c r="UXA158" s="441"/>
      <c r="UXB158" s="441"/>
      <c r="UXC158" s="441"/>
      <c r="UXD158" s="441"/>
      <c r="UXE158" s="441"/>
      <c r="UXF158" s="441"/>
      <c r="UXG158" s="441"/>
      <c r="UXH158" s="441"/>
      <c r="UXI158" s="441"/>
      <c r="UXJ158" s="441"/>
      <c r="UXK158" s="441"/>
      <c r="UXL158" s="441"/>
      <c r="UXM158" s="441"/>
      <c r="UXN158" s="441"/>
      <c r="UXO158" s="441"/>
      <c r="UXP158" s="441"/>
      <c r="UXQ158" s="441"/>
      <c r="UXR158" s="441"/>
      <c r="UXS158" s="441"/>
      <c r="UXT158" s="441"/>
      <c r="UXU158" s="441"/>
      <c r="UXV158" s="441"/>
      <c r="UXW158" s="441"/>
      <c r="UXX158" s="441"/>
      <c r="UXY158" s="441"/>
      <c r="UXZ158" s="441"/>
      <c r="UYA158" s="441"/>
      <c r="UYB158" s="441"/>
      <c r="UYC158" s="441"/>
      <c r="UYD158" s="441"/>
      <c r="UYE158" s="441"/>
      <c r="UYF158" s="441"/>
      <c r="UYG158" s="441"/>
      <c r="UYH158" s="441"/>
      <c r="UYI158" s="441"/>
      <c r="UYJ158" s="441"/>
      <c r="UYK158" s="441"/>
      <c r="UYL158" s="441"/>
      <c r="UYM158" s="441"/>
      <c r="UYN158" s="441"/>
      <c r="UYO158" s="441"/>
      <c r="UYP158" s="441"/>
      <c r="UYQ158" s="441"/>
      <c r="UYR158" s="441"/>
      <c r="UYS158" s="441"/>
      <c r="UYT158" s="441"/>
      <c r="UYU158" s="441"/>
      <c r="UYV158" s="441"/>
      <c r="UYW158" s="441"/>
      <c r="UYX158" s="441"/>
      <c r="UYY158" s="441"/>
      <c r="UYZ158" s="441"/>
      <c r="UZA158" s="441"/>
      <c r="UZB158" s="441"/>
      <c r="UZC158" s="441"/>
      <c r="UZD158" s="441"/>
      <c r="UZE158" s="441"/>
      <c r="UZF158" s="441"/>
      <c r="UZG158" s="441"/>
      <c r="UZH158" s="441"/>
      <c r="UZI158" s="441"/>
      <c r="UZJ158" s="441"/>
      <c r="UZK158" s="441"/>
      <c r="UZL158" s="441"/>
      <c r="UZM158" s="441"/>
      <c r="UZN158" s="441"/>
      <c r="UZO158" s="441"/>
      <c r="UZP158" s="441"/>
      <c r="UZQ158" s="441"/>
      <c r="UZR158" s="441"/>
      <c r="UZS158" s="441"/>
      <c r="UZT158" s="441"/>
      <c r="UZU158" s="441"/>
      <c r="UZV158" s="441"/>
      <c r="UZW158" s="441"/>
      <c r="UZX158" s="441"/>
      <c r="UZY158" s="441"/>
      <c r="UZZ158" s="441"/>
      <c r="VAA158" s="441"/>
      <c r="VAB158" s="441"/>
      <c r="VAC158" s="441"/>
      <c r="VAD158" s="441"/>
      <c r="VAE158" s="441"/>
      <c r="VAF158" s="441"/>
      <c r="VAG158" s="441"/>
      <c r="VAH158" s="441"/>
      <c r="VAI158" s="441"/>
      <c r="VAJ158" s="441"/>
      <c r="VAK158" s="441"/>
      <c r="VAL158" s="441"/>
      <c r="VAM158" s="441"/>
      <c r="VAN158" s="441"/>
      <c r="VAO158" s="441"/>
      <c r="VAP158" s="441"/>
      <c r="VAQ158" s="441"/>
      <c r="VAR158" s="441"/>
      <c r="VAS158" s="441"/>
      <c r="VAT158" s="441"/>
      <c r="VAU158" s="441"/>
      <c r="VAV158" s="441"/>
      <c r="VAW158" s="441"/>
      <c r="VAX158" s="441"/>
      <c r="VAY158" s="441"/>
      <c r="VAZ158" s="441"/>
      <c r="VBA158" s="441"/>
      <c r="VBB158" s="441"/>
      <c r="VBC158" s="441"/>
      <c r="VBD158" s="441"/>
      <c r="VBE158" s="441"/>
      <c r="VBF158" s="441"/>
      <c r="VBG158" s="441"/>
      <c r="VBH158" s="441"/>
      <c r="VBI158" s="441"/>
      <c r="VBJ158" s="441"/>
      <c r="VBK158" s="441"/>
      <c r="VBL158" s="441"/>
      <c r="VBM158" s="441"/>
      <c r="VBN158" s="441"/>
      <c r="VBO158" s="441"/>
      <c r="VBP158" s="441"/>
      <c r="VBQ158" s="441"/>
      <c r="VBR158" s="441"/>
      <c r="VBS158" s="441"/>
      <c r="VBT158" s="441"/>
      <c r="VBU158" s="441"/>
      <c r="VBV158" s="441"/>
      <c r="VBW158" s="441"/>
      <c r="VBX158" s="441"/>
      <c r="VBY158" s="441"/>
      <c r="VBZ158" s="441"/>
      <c r="VCA158" s="441"/>
      <c r="VCB158" s="441"/>
      <c r="VCC158" s="441"/>
      <c r="VCD158" s="441"/>
      <c r="VCE158" s="441"/>
      <c r="VCF158" s="441"/>
      <c r="VCG158" s="441"/>
      <c r="VCH158" s="441"/>
      <c r="VCI158" s="441"/>
      <c r="VCJ158" s="441"/>
      <c r="VCK158" s="441"/>
      <c r="VCL158" s="441"/>
      <c r="VCM158" s="441"/>
      <c r="VCN158" s="441"/>
      <c r="VCO158" s="441"/>
      <c r="VCP158" s="441"/>
      <c r="VCQ158" s="441"/>
      <c r="VCR158" s="441"/>
      <c r="VCS158" s="441"/>
      <c r="VCT158" s="441"/>
      <c r="VCU158" s="441"/>
      <c r="VCV158" s="441"/>
      <c r="VCW158" s="441"/>
      <c r="VCX158" s="441"/>
      <c r="VCY158" s="441"/>
      <c r="VCZ158" s="441"/>
      <c r="VDA158" s="441"/>
      <c r="VDB158" s="441"/>
      <c r="VDC158" s="441"/>
      <c r="VDD158" s="441"/>
      <c r="VDE158" s="441"/>
      <c r="VDF158" s="441"/>
      <c r="VDG158" s="441"/>
      <c r="VDH158" s="441"/>
      <c r="VDI158" s="441"/>
      <c r="VDJ158" s="441"/>
      <c r="VDK158" s="441"/>
      <c r="VDL158" s="441"/>
      <c r="VDM158" s="441"/>
      <c r="VDN158" s="441"/>
      <c r="VDO158" s="441"/>
      <c r="VDP158" s="441"/>
      <c r="VDQ158" s="441"/>
      <c r="VDR158" s="441"/>
      <c r="VDS158" s="441"/>
      <c r="VDT158" s="441"/>
      <c r="VDU158" s="441"/>
      <c r="VDV158" s="441"/>
      <c r="VDW158" s="441"/>
      <c r="VDX158" s="441"/>
      <c r="VDY158" s="441"/>
      <c r="VDZ158" s="441"/>
      <c r="VEA158" s="441"/>
      <c r="VEB158" s="441"/>
      <c r="VEC158" s="441"/>
      <c r="VED158" s="441"/>
      <c r="VEE158" s="441"/>
      <c r="VEF158" s="441"/>
      <c r="VEG158" s="441"/>
      <c r="VEH158" s="441"/>
      <c r="VEI158" s="441"/>
      <c r="VEJ158" s="441"/>
      <c r="VEK158" s="441"/>
      <c r="VEL158" s="441"/>
      <c r="VEM158" s="441"/>
      <c r="VEN158" s="441"/>
      <c r="VEO158" s="441"/>
      <c r="VEP158" s="441"/>
      <c r="VEQ158" s="441"/>
      <c r="VER158" s="441"/>
      <c r="VES158" s="441"/>
      <c r="VET158" s="441"/>
      <c r="VEU158" s="441"/>
      <c r="VEV158" s="441"/>
      <c r="VEW158" s="441"/>
      <c r="VEX158" s="441"/>
      <c r="VEY158" s="441"/>
      <c r="VEZ158" s="441"/>
      <c r="VFA158" s="441"/>
      <c r="VFB158" s="441"/>
      <c r="VFC158" s="441"/>
      <c r="VFD158" s="441"/>
      <c r="VFE158" s="441"/>
      <c r="VFF158" s="441"/>
      <c r="VFG158" s="441"/>
      <c r="VFH158" s="441"/>
      <c r="VFI158" s="441"/>
      <c r="VFJ158" s="441"/>
      <c r="VFK158" s="441"/>
      <c r="VFL158" s="441"/>
      <c r="VFM158" s="441"/>
      <c r="VFN158" s="441"/>
      <c r="VFO158" s="441"/>
      <c r="VFP158" s="441"/>
      <c r="VFQ158" s="441"/>
      <c r="VFR158" s="441"/>
      <c r="VFS158" s="441"/>
      <c r="VFT158" s="441"/>
      <c r="VFU158" s="441"/>
      <c r="VFV158" s="441"/>
      <c r="VFW158" s="441"/>
      <c r="VFX158" s="441"/>
      <c r="VFY158" s="441"/>
      <c r="VFZ158" s="441"/>
      <c r="VGA158" s="441"/>
      <c r="VGB158" s="441"/>
      <c r="VGC158" s="441"/>
      <c r="VGD158" s="441"/>
      <c r="VGE158" s="441"/>
      <c r="VGF158" s="441"/>
      <c r="VGG158" s="441"/>
      <c r="VGH158" s="441"/>
      <c r="VGI158" s="441"/>
      <c r="VGJ158" s="441"/>
      <c r="VGK158" s="441"/>
      <c r="VGL158" s="441"/>
      <c r="VGM158" s="441"/>
      <c r="VGN158" s="441"/>
      <c r="VGO158" s="441"/>
      <c r="VGP158" s="441"/>
      <c r="VGQ158" s="441"/>
      <c r="VGR158" s="441"/>
      <c r="VGS158" s="441"/>
      <c r="VGT158" s="441"/>
      <c r="VGU158" s="441"/>
      <c r="VGV158" s="441"/>
      <c r="VGW158" s="441"/>
      <c r="VGX158" s="441"/>
      <c r="VGY158" s="441"/>
      <c r="VGZ158" s="441"/>
      <c r="VHA158" s="441"/>
      <c r="VHB158" s="441"/>
      <c r="VHC158" s="441"/>
      <c r="VHD158" s="441"/>
      <c r="VHE158" s="441"/>
      <c r="VHF158" s="441"/>
      <c r="VHG158" s="441"/>
      <c r="VHH158" s="441"/>
      <c r="VHI158" s="441"/>
      <c r="VHJ158" s="441"/>
      <c r="VHK158" s="441"/>
      <c r="VHL158" s="441"/>
      <c r="VHM158" s="441"/>
      <c r="VHN158" s="441"/>
      <c r="VHO158" s="441"/>
      <c r="VHP158" s="441"/>
      <c r="VHQ158" s="441"/>
      <c r="VHR158" s="441"/>
      <c r="VHS158" s="441"/>
      <c r="VHT158" s="441"/>
      <c r="VHU158" s="441"/>
      <c r="VHV158" s="441"/>
      <c r="VHW158" s="441"/>
      <c r="VHX158" s="441"/>
      <c r="VHY158" s="441"/>
      <c r="VHZ158" s="441"/>
      <c r="VIA158" s="441"/>
      <c r="VIB158" s="441"/>
      <c r="VIC158" s="441"/>
      <c r="VID158" s="441"/>
      <c r="VIE158" s="441"/>
      <c r="VIF158" s="441"/>
      <c r="VIG158" s="441"/>
      <c r="VIH158" s="441"/>
      <c r="VII158" s="441"/>
      <c r="VIJ158" s="441"/>
      <c r="VIK158" s="441"/>
      <c r="VIL158" s="441"/>
      <c r="VIM158" s="441"/>
      <c r="VIN158" s="441"/>
      <c r="VIO158" s="441"/>
      <c r="VIP158" s="441"/>
      <c r="VIQ158" s="441"/>
      <c r="VIR158" s="441"/>
      <c r="VIS158" s="441"/>
      <c r="VIT158" s="441"/>
      <c r="VIU158" s="441"/>
      <c r="VIV158" s="441"/>
      <c r="VIW158" s="441"/>
      <c r="VIX158" s="441"/>
      <c r="VIY158" s="441"/>
      <c r="VIZ158" s="441"/>
      <c r="VJA158" s="441"/>
      <c r="VJB158" s="441"/>
      <c r="VJC158" s="441"/>
      <c r="VJD158" s="441"/>
      <c r="VJE158" s="441"/>
      <c r="VJF158" s="441"/>
      <c r="VJG158" s="441"/>
      <c r="VJH158" s="441"/>
      <c r="VJI158" s="441"/>
      <c r="VJJ158" s="441"/>
      <c r="VJK158" s="441"/>
      <c r="VJL158" s="441"/>
      <c r="VJM158" s="441"/>
      <c r="VJN158" s="441"/>
      <c r="VJO158" s="441"/>
      <c r="VJP158" s="441"/>
      <c r="VJQ158" s="441"/>
      <c r="VJR158" s="441"/>
      <c r="VJS158" s="441"/>
      <c r="VJT158" s="441"/>
      <c r="VJU158" s="441"/>
      <c r="VJV158" s="441"/>
      <c r="VJW158" s="441"/>
      <c r="VJX158" s="441"/>
      <c r="VJY158" s="441"/>
      <c r="VJZ158" s="441"/>
      <c r="VKA158" s="441"/>
      <c r="VKB158" s="441"/>
      <c r="VKC158" s="441"/>
      <c r="VKD158" s="441"/>
      <c r="VKE158" s="441"/>
      <c r="VKF158" s="441"/>
      <c r="VKG158" s="441"/>
      <c r="VKH158" s="441"/>
      <c r="VKI158" s="441"/>
      <c r="VKJ158" s="441"/>
      <c r="VKK158" s="441"/>
      <c r="VKL158" s="441"/>
      <c r="VKM158" s="441"/>
      <c r="VKN158" s="441"/>
      <c r="VKO158" s="441"/>
      <c r="VKP158" s="441"/>
      <c r="VKQ158" s="441"/>
      <c r="VKR158" s="441"/>
      <c r="VKS158" s="441"/>
      <c r="VKT158" s="441"/>
      <c r="VKU158" s="441"/>
      <c r="VKV158" s="441"/>
      <c r="VKW158" s="441"/>
      <c r="VKX158" s="441"/>
      <c r="VKY158" s="441"/>
      <c r="VKZ158" s="441"/>
      <c r="VLA158" s="441"/>
      <c r="VLB158" s="441"/>
      <c r="VLC158" s="441"/>
      <c r="VLD158" s="441"/>
      <c r="VLE158" s="441"/>
      <c r="VLF158" s="441"/>
      <c r="VLG158" s="441"/>
      <c r="VLH158" s="441"/>
      <c r="VLI158" s="441"/>
      <c r="VLJ158" s="441"/>
      <c r="VLK158" s="441"/>
      <c r="VLL158" s="441"/>
      <c r="VLM158" s="441"/>
      <c r="VLN158" s="441"/>
      <c r="VLO158" s="441"/>
      <c r="VLP158" s="441"/>
      <c r="VLQ158" s="441"/>
      <c r="VLR158" s="441"/>
      <c r="VLS158" s="441"/>
      <c r="VLT158" s="441"/>
      <c r="VLU158" s="441"/>
      <c r="VLV158" s="441"/>
      <c r="VLW158" s="441"/>
      <c r="VLX158" s="441"/>
      <c r="VLY158" s="441"/>
      <c r="VLZ158" s="441"/>
      <c r="VMA158" s="441"/>
      <c r="VMB158" s="441"/>
      <c r="VMC158" s="441"/>
      <c r="VMD158" s="441"/>
      <c r="VME158" s="441"/>
      <c r="VMF158" s="441"/>
      <c r="VMG158" s="441"/>
      <c r="VMH158" s="441"/>
      <c r="VMI158" s="441"/>
      <c r="VMJ158" s="441"/>
      <c r="VMK158" s="441"/>
      <c r="VML158" s="441"/>
      <c r="VMM158" s="441"/>
      <c r="VMN158" s="441"/>
      <c r="VMO158" s="441"/>
      <c r="VMP158" s="441"/>
      <c r="VMQ158" s="441"/>
      <c r="VMR158" s="441"/>
      <c r="VMS158" s="441"/>
      <c r="VMT158" s="441"/>
      <c r="VMU158" s="441"/>
      <c r="VMV158" s="441"/>
      <c r="VMW158" s="441"/>
      <c r="VMX158" s="441"/>
      <c r="VMY158" s="441"/>
      <c r="VMZ158" s="441"/>
      <c r="VNA158" s="441"/>
      <c r="VNB158" s="441"/>
      <c r="VNC158" s="441"/>
      <c r="VND158" s="441"/>
      <c r="VNE158" s="441"/>
      <c r="VNF158" s="441"/>
      <c r="VNG158" s="441"/>
      <c r="VNH158" s="441"/>
      <c r="VNI158" s="441"/>
      <c r="VNJ158" s="441"/>
      <c r="VNK158" s="441"/>
      <c r="VNL158" s="441"/>
      <c r="VNM158" s="441"/>
      <c r="VNN158" s="441"/>
      <c r="VNO158" s="441"/>
      <c r="VNP158" s="441"/>
      <c r="VNQ158" s="441"/>
      <c r="VNR158" s="441"/>
      <c r="VNS158" s="441"/>
      <c r="VNT158" s="441"/>
      <c r="VNU158" s="441"/>
      <c r="VNV158" s="441"/>
      <c r="VNW158" s="441"/>
      <c r="VNX158" s="441"/>
      <c r="VNY158" s="441"/>
      <c r="VNZ158" s="441"/>
      <c r="VOA158" s="441"/>
      <c r="VOB158" s="441"/>
      <c r="VOC158" s="441"/>
      <c r="VOD158" s="441"/>
      <c r="VOE158" s="441"/>
      <c r="VOF158" s="441"/>
      <c r="VOG158" s="441"/>
      <c r="VOH158" s="441"/>
      <c r="VOI158" s="441"/>
      <c r="VOJ158" s="441"/>
      <c r="VOK158" s="441"/>
      <c r="VOL158" s="441"/>
      <c r="VOM158" s="441"/>
      <c r="VON158" s="441"/>
      <c r="VOO158" s="441"/>
      <c r="VOP158" s="441"/>
      <c r="VOQ158" s="441"/>
      <c r="VOR158" s="441"/>
      <c r="VOS158" s="441"/>
      <c r="VOT158" s="441"/>
      <c r="VOU158" s="441"/>
      <c r="VOV158" s="441"/>
      <c r="VOW158" s="441"/>
      <c r="VOX158" s="441"/>
      <c r="VOY158" s="441"/>
      <c r="VOZ158" s="441"/>
      <c r="VPA158" s="441"/>
      <c r="VPB158" s="441"/>
      <c r="VPC158" s="441"/>
      <c r="VPD158" s="441"/>
      <c r="VPE158" s="441"/>
      <c r="VPF158" s="441"/>
      <c r="VPG158" s="441"/>
      <c r="VPH158" s="441"/>
      <c r="VPI158" s="441"/>
      <c r="VPJ158" s="441"/>
      <c r="VPK158" s="441"/>
      <c r="VPL158" s="441"/>
      <c r="VPM158" s="441"/>
      <c r="VPN158" s="441"/>
      <c r="VPO158" s="441"/>
      <c r="VPP158" s="441"/>
      <c r="VPQ158" s="441"/>
      <c r="VPR158" s="441"/>
      <c r="VPS158" s="441"/>
      <c r="VPT158" s="441"/>
      <c r="VPU158" s="441"/>
      <c r="VPV158" s="441"/>
      <c r="VPW158" s="441"/>
      <c r="VPX158" s="441"/>
      <c r="VPY158" s="441"/>
      <c r="VPZ158" s="441"/>
      <c r="VQA158" s="441"/>
      <c r="VQB158" s="441"/>
      <c r="VQC158" s="441"/>
      <c r="VQD158" s="441"/>
      <c r="VQE158" s="441"/>
      <c r="VQF158" s="441"/>
      <c r="VQG158" s="441"/>
      <c r="VQH158" s="441"/>
      <c r="VQI158" s="441"/>
      <c r="VQJ158" s="441"/>
      <c r="VQK158" s="441"/>
      <c r="VQL158" s="441"/>
      <c r="VQM158" s="441"/>
      <c r="VQN158" s="441"/>
      <c r="VQO158" s="441"/>
      <c r="VQP158" s="441"/>
      <c r="VQQ158" s="441"/>
      <c r="VQR158" s="441"/>
      <c r="VQS158" s="441"/>
      <c r="VQT158" s="441"/>
      <c r="VQU158" s="441"/>
      <c r="VQV158" s="441"/>
      <c r="VQW158" s="441"/>
      <c r="VQX158" s="441"/>
      <c r="VQY158" s="441"/>
      <c r="VQZ158" s="441"/>
      <c r="VRA158" s="441"/>
      <c r="VRB158" s="441"/>
      <c r="VRC158" s="441"/>
      <c r="VRD158" s="441"/>
      <c r="VRE158" s="441"/>
      <c r="VRF158" s="441"/>
      <c r="VRG158" s="441"/>
      <c r="VRH158" s="441"/>
      <c r="VRI158" s="441"/>
      <c r="VRJ158" s="441"/>
      <c r="VRK158" s="441"/>
      <c r="VRL158" s="441"/>
      <c r="VRM158" s="441"/>
      <c r="VRN158" s="441"/>
      <c r="VRO158" s="441"/>
      <c r="VRP158" s="441"/>
      <c r="VRQ158" s="441"/>
      <c r="VRR158" s="441"/>
      <c r="VRS158" s="441"/>
      <c r="VRT158" s="441"/>
      <c r="VRU158" s="441"/>
      <c r="VRV158" s="441"/>
      <c r="VRW158" s="441"/>
      <c r="VRX158" s="441"/>
      <c r="VRY158" s="441"/>
      <c r="VRZ158" s="441"/>
      <c r="VSA158" s="441"/>
      <c r="VSB158" s="441"/>
      <c r="VSC158" s="441"/>
      <c r="VSD158" s="441"/>
      <c r="VSE158" s="441"/>
      <c r="VSF158" s="441"/>
      <c r="VSG158" s="441"/>
      <c r="VSH158" s="441"/>
      <c r="VSI158" s="441"/>
      <c r="VSJ158" s="441"/>
      <c r="VSK158" s="441"/>
      <c r="VSL158" s="441"/>
      <c r="VSM158" s="441"/>
      <c r="VSN158" s="441"/>
      <c r="VSO158" s="441"/>
      <c r="VSP158" s="441"/>
      <c r="VSQ158" s="441"/>
      <c r="VSR158" s="441"/>
      <c r="VSS158" s="441"/>
      <c r="VST158" s="441"/>
      <c r="VSU158" s="441"/>
      <c r="VSV158" s="441"/>
      <c r="VSW158" s="441"/>
      <c r="VSX158" s="441"/>
      <c r="VSY158" s="441"/>
      <c r="VSZ158" s="441"/>
      <c r="VTA158" s="441"/>
      <c r="VTB158" s="441"/>
      <c r="VTC158" s="441"/>
      <c r="VTD158" s="441"/>
      <c r="VTE158" s="441"/>
      <c r="VTF158" s="441"/>
      <c r="VTG158" s="441"/>
      <c r="VTH158" s="441"/>
      <c r="VTI158" s="441"/>
      <c r="VTJ158" s="441"/>
      <c r="VTK158" s="441"/>
      <c r="VTL158" s="441"/>
      <c r="VTM158" s="441"/>
      <c r="VTN158" s="441"/>
      <c r="VTO158" s="441"/>
      <c r="VTP158" s="441"/>
      <c r="VTQ158" s="441"/>
      <c r="VTR158" s="441"/>
      <c r="VTS158" s="441"/>
      <c r="VTT158" s="441"/>
      <c r="VTU158" s="441"/>
      <c r="VTV158" s="441"/>
      <c r="VTW158" s="441"/>
      <c r="VTX158" s="441"/>
      <c r="VTY158" s="441"/>
      <c r="VTZ158" s="441"/>
      <c r="VUA158" s="441"/>
      <c r="VUB158" s="441"/>
      <c r="VUC158" s="441"/>
      <c r="VUD158" s="441"/>
      <c r="VUE158" s="441"/>
      <c r="VUF158" s="441"/>
      <c r="VUG158" s="441"/>
      <c r="VUH158" s="441"/>
      <c r="VUI158" s="441"/>
      <c r="VUJ158" s="441"/>
      <c r="VUK158" s="441"/>
      <c r="VUL158" s="441"/>
      <c r="VUM158" s="441"/>
      <c r="VUN158" s="441"/>
      <c r="VUO158" s="441"/>
      <c r="VUP158" s="441"/>
      <c r="VUQ158" s="441"/>
      <c r="VUR158" s="441"/>
      <c r="VUS158" s="441"/>
      <c r="VUT158" s="441"/>
      <c r="VUU158" s="441"/>
      <c r="VUV158" s="441"/>
      <c r="VUW158" s="441"/>
      <c r="VUX158" s="441"/>
      <c r="VUY158" s="441"/>
      <c r="VUZ158" s="441"/>
      <c r="VVA158" s="441"/>
      <c r="VVB158" s="441"/>
      <c r="VVC158" s="441"/>
      <c r="VVD158" s="441"/>
      <c r="VVE158" s="441"/>
      <c r="VVF158" s="441"/>
      <c r="VVG158" s="441"/>
      <c r="VVH158" s="441"/>
      <c r="VVI158" s="441"/>
      <c r="VVJ158" s="441"/>
      <c r="VVK158" s="441"/>
      <c r="VVL158" s="441"/>
      <c r="VVM158" s="441"/>
      <c r="VVN158" s="441"/>
      <c r="VVO158" s="441"/>
      <c r="VVP158" s="441"/>
      <c r="VVQ158" s="441"/>
      <c r="VVR158" s="441"/>
      <c r="VVS158" s="441"/>
      <c r="VVT158" s="441"/>
      <c r="VVU158" s="441"/>
      <c r="VVV158" s="441"/>
      <c r="VVW158" s="441"/>
      <c r="VVX158" s="441"/>
      <c r="VVY158" s="441"/>
      <c r="VVZ158" s="441"/>
      <c r="VWA158" s="441"/>
      <c r="VWB158" s="441"/>
      <c r="VWC158" s="441"/>
      <c r="VWD158" s="441"/>
      <c r="VWE158" s="441"/>
      <c r="VWF158" s="441"/>
      <c r="VWG158" s="441"/>
      <c r="VWH158" s="441"/>
      <c r="VWI158" s="441"/>
      <c r="VWJ158" s="441"/>
      <c r="VWK158" s="441"/>
      <c r="VWL158" s="441"/>
      <c r="VWM158" s="441"/>
      <c r="VWN158" s="441"/>
      <c r="VWO158" s="441"/>
      <c r="VWP158" s="441"/>
      <c r="VWQ158" s="441"/>
      <c r="VWR158" s="441"/>
      <c r="VWS158" s="441"/>
      <c r="VWT158" s="441"/>
      <c r="VWU158" s="441"/>
      <c r="VWV158" s="441"/>
      <c r="VWW158" s="441"/>
      <c r="VWX158" s="441"/>
      <c r="VWY158" s="441"/>
      <c r="VWZ158" s="441"/>
      <c r="VXA158" s="441"/>
      <c r="VXB158" s="441"/>
      <c r="VXC158" s="441"/>
      <c r="VXD158" s="441"/>
      <c r="VXE158" s="441"/>
      <c r="VXF158" s="441"/>
      <c r="VXG158" s="441"/>
      <c r="VXH158" s="441"/>
      <c r="VXI158" s="441"/>
      <c r="VXJ158" s="441"/>
      <c r="VXK158" s="441"/>
      <c r="VXL158" s="441"/>
      <c r="VXM158" s="441"/>
      <c r="VXN158" s="441"/>
      <c r="VXO158" s="441"/>
      <c r="VXP158" s="441"/>
      <c r="VXQ158" s="441"/>
      <c r="VXR158" s="441"/>
      <c r="VXS158" s="441"/>
      <c r="VXT158" s="441"/>
      <c r="VXU158" s="441"/>
      <c r="VXV158" s="441"/>
      <c r="VXW158" s="441"/>
      <c r="VXX158" s="441"/>
      <c r="VXY158" s="441"/>
      <c r="VXZ158" s="441"/>
      <c r="VYA158" s="441"/>
      <c r="VYB158" s="441"/>
      <c r="VYC158" s="441"/>
      <c r="VYD158" s="441"/>
      <c r="VYE158" s="441"/>
      <c r="VYF158" s="441"/>
      <c r="VYG158" s="441"/>
      <c r="VYH158" s="441"/>
      <c r="VYI158" s="441"/>
      <c r="VYJ158" s="441"/>
      <c r="VYK158" s="441"/>
      <c r="VYL158" s="441"/>
      <c r="VYM158" s="441"/>
      <c r="VYN158" s="441"/>
      <c r="VYO158" s="441"/>
      <c r="VYP158" s="441"/>
      <c r="VYQ158" s="441"/>
      <c r="VYR158" s="441"/>
      <c r="VYS158" s="441"/>
      <c r="VYT158" s="441"/>
      <c r="VYU158" s="441"/>
      <c r="VYV158" s="441"/>
      <c r="VYW158" s="441"/>
      <c r="VYX158" s="441"/>
      <c r="VYY158" s="441"/>
      <c r="VYZ158" s="441"/>
      <c r="VZA158" s="441"/>
      <c r="VZB158" s="441"/>
      <c r="VZC158" s="441"/>
      <c r="VZD158" s="441"/>
      <c r="VZE158" s="441"/>
      <c r="VZF158" s="441"/>
      <c r="VZG158" s="441"/>
      <c r="VZH158" s="441"/>
      <c r="VZI158" s="441"/>
      <c r="VZJ158" s="441"/>
      <c r="VZK158" s="441"/>
      <c r="VZL158" s="441"/>
      <c r="VZM158" s="441"/>
      <c r="VZN158" s="441"/>
      <c r="VZO158" s="441"/>
      <c r="VZP158" s="441"/>
      <c r="VZQ158" s="441"/>
      <c r="VZR158" s="441"/>
      <c r="VZS158" s="441"/>
      <c r="VZT158" s="441"/>
      <c r="VZU158" s="441"/>
      <c r="VZV158" s="441"/>
      <c r="VZW158" s="441"/>
      <c r="VZX158" s="441"/>
      <c r="VZY158" s="441"/>
      <c r="VZZ158" s="441"/>
      <c r="WAA158" s="441"/>
      <c r="WAB158" s="441"/>
      <c r="WAC158" s="441"/>
      <c r="WAD158" s="441"/>
      <c r="WAE158" s="441"/>
      <c r="WAF158" s="441"/>
      <c r="WAG158" s="441"/>
      <c r="WAH158" s="441"/>
      <c r="WAI158" s="441"/>
      <c r="WAJ158" s="441"/>
      <c r="WAK158" s="441"/>
      <c r="WAL158" s="441"/>
      <c r="WAM158" s="441"/>
      <c r="WAN158" s="441"/>
      <c r="WAO158" s="441"/>
      <c r="WAP158" s="441"/>
      <c r="WAQ158" s="441"/>
      <c r="WAR158" s="441"/>
      <c r="WAS158" s="441"/>
      <c r="WAT158" s="441"/>
      <c r="WAU158" s="441"/>
      <c r="WAV158" s="441"/>
      <c r="WAW158" s="441"/>
      <c r="WAX158" s="441"/>
      <c r="WAY158" s="441"/>
      <c r="WAZ158" s="441"/>
      <c r="WBA158" s="441"/>
      <c r="WBB158" s="441"/>
      <c r="WBC158" s="441"/>
      <c r="WBD158" s="441"/>
      <c r="WBE158" s="441"/>
      <c r="WBF158" s="441"/>
      <c r="WBG158" s="441"/>
      <c r="WBH158" s="441"/>
      <c r="WBI158" s="441"/>
      <c r="WBJ158" s="441"/>
      <c r="WBK158" s="441"/>
      <c r="WBL158" s="441"/>
      <c r="WBM158" s="441"/>
      <c r="WBN158" s="441"/>
      <c r="WBO158" s="441"/>
      <c r="WBP158" s="441"/>
      <c r="WBQ158" s="441"/>
      <c r="WBR158" s="441"/>
      <c r="WBS158" s="441"/>
      <c r="WBT158" s="441"/>
      <c r="WBU158" s="441"/>
      <c r="WBV158" s="441"/>
      <c r="WBW158" s="441"/>
      <c r="WBX158" s="441"/>
      <c r="WBY158" s="441"/>
      <c r="WBZ158" s="441"/>
      <c r="WCA158" s="441"/>
      <c r="WCB158" s="441"/>
      <c r="WCC158" s="441"/>
      <c r="WCD158" s="441"/>
      <c r="WCE158" s="441"/>
      <c r="WCF158" s="441"/>
      <c r="WCG158" s="441"/>
      <c r="WCH158" s="441"/>
      <c r="WCI158" s="441"/>
      <c r="WCJ158" s="441"/>
      <c r="WCK158" s="441"/>
      <c r="WCL158" s="441"/>
      <c r="WCM158" s="441"/>
      <c r="WCN158" s="441"/>
      <c r="WCO158" s="441"/>
      <c r="WCP158" s="441"/>
      <c r="WCQ158" s="441"/>
      <c r="WCR158" s="441"/>
      <c r="WCS158" s="441"/>
      <c r="WCT158" s="441"/>
      <c r="WCU158" s="441"/>
      <c r="WCV158" s="441"/>
      <c r="WCW158" s="441"/>
      <c r="WCX158" s="441"/>
      <c r="WCY158" s="441"/>
      <c r="WCZ158" s="441"/>
      <c r="WDA158" s="441"/>
      <c r="WDB158" s="441"/>
      <c r="WDC158" s="441"/>
      <c r="WDD158" s="441"/>
      <c r="WDE158" s="441"/>
      <c r="WDF158" s="441"/>
      <c r="WDG158" s="441"/>
      <c r="WDH158" s="441"/>
      <c r="WDI158" s="441"/>
      <c r="WDJ158" s="441"/>
      <c r="WDK158" s="441"/>
      <c r="WDL158" s="441"/>
      <c r="WDM158" s="441"/>
      <c r="WDN158" s="441"/>
      <c r="WDO158" s="441"/>
      <c r="WDP158" s="441"/>
      <c r="WDQ158" s="441"/>
      <c r="WDR158" s="441"/>
      <c r="WDS158" s="441"/>
      <c r="WDT158" s="441"/>
      <c r="WDU158" s="441"/>
      <c r="WDV158" s="441"/>
      <c r="WDW158" s="441"/>
      <c r="WDX158" s="441"/>
      <c r="WDY158" s="441"/>
      <c r="WDZ158" s="441"/>
      <c r="WEA158" s="441"/>
      <c r="WEB158" s="441"/>
      <c r="WEC158" s="441"/>
      <c r="WED158" s="441"/>
      <c r="WEE158" s="441"/>
      <c r="WEF158" s="441"/>
      <c r="WEG158" s="441"/>
      <c r="WEH158" s="441"/>
      <c r="WEI158" s="441"/>
      <c r="WEJ158" s="441"/>
      <c r="WEK158" s="441"/>
      <c r="WEL158" s="441"/>
      <c r="WEM158" s="441"/>
      <c r="WEN158" s="441"/>
      <c r="WEO158" s="441"/>
      <c r="WEP158" s="441"/>
      <c r="WEQ158" s="441"/>
      <c r="WER158" s="441"/>
      <c r="WES158" s="441"/>
      <c r="WET158" s="441"/>
      <c r="WEU158" s="441"/>
      <c r="WEV158" s="441"/>
      <c r="WEW158" s="441"/>
      <c r="WEX158" s="441"/>
      <c r="WEY158" s="441"/>
      <c r="WEZ158" s="441"/>
      <c r="WFA158" s="441"/>
      <c r="WFB158" s="441"/>
      <c r="WFC158" s="441"/>
      <c r="WFD158" s="441"/>
      <c r="WFE158" s="441"/>
      <c r="WFF158" s="441"/>
      <c r="WFG158" s="441"/>
      <c r="WFH158" s="441"/>
      <c r="WFI158" s="441"/>
      <c r="WFJ158" s="441"/>
      <c r="WFK158" s="441"/>
      <c r="WFL158" s="441"/>
      <c r="WFM158" s="441"/>
      <c r="WFN158" s="441"/>
      <c r="WFO158" s="441"/>
      <c r="WFP158" s="441"/>
      <c r="WFQ158" s="441"/>
      <c r="WFR158" s="441"/>
      <c r="WFS158" s="441"/>
      <c r="WFT158" s="441"/>
      <c r="WFU158" s="441"/>
      <c r="WFV158" s="441"/>
      <c r="WFW158" s="441"/>
      <c r="WFX158" s="441"/>
      <c r="WFY158" s="441"/>
      <c r="WFZ158" s="441"/>
      <c r="WGA158" s="441"/>
      <c r="WGB158" s="441"/>
      <c r="WGC158" s="441"/>
      <c r="WGD158" s="441"/>
      <c r="WGE158" s="441"/>
      <c r="WGF158" s="441"/>
      <c r="WGG158" s="441"/>
      <c r="WGH158" s="441"/>
      <c r="WGI158" s="441"/>
      <c r="WGJ158" s="441"/>
      <c r="WGK158" s="441"/>
      <c r="WGL158" s="441"/>
      <c r="WGM158" s="441"/>
      <c r="WGN158" s="441"/>
      <c r="WGO158" s="441"/>
      <c r="WGP158" s="441"/>
      <c r="WGQ158" s="441"/>
      <c r="WGR158" s="441"/>
      <c r="WGS158" s="441"/>
      <c r="WGT158" s="441"/>
      <c r="WGU158" s="441"/>
      <c r="WGV158" s="441"/>
      <c r="WGW158" s="441"/>
      <c r="WGX158" s="441"/>
      <c r="WGY158" s="441"/>
      <c r="WGZ158" s="441"/>
      <c r="WHA158" s="441"/>
      <c r="WHB158" s="441"/>
      <c r="WHC158" s="441"/>
      <c r="WHD158" s="441"/>
      <c r="WHE158" s="441"/>
      <c r="WHF158" s="441"/>
      <c r="WHG158" s="441"/>
      <c r="WHH158" s="441"/>
      <c r="WHI158" s="441"/>
      <c r="WHJ158" s="441"/>
      <c r="WHK158" s="441"/>
      <c r="WHL158" s="441"/>
      <c r="WHM158" s="441"/>
      <c r="WHN158" s="441"/>
      <c r="WHO158" s="441"/>
      <c r="WHP158" s="441"/>
      <c r="WHQ158" s="441"/>
      <c r="WHR158" s="441"/>
      <c r="WHS158" s="441"/>
      <c r="WHT158" s="441"/>
      <c r="WHU158" s="441"/>
      <c r="WHV158" s="441"/>
      <c r="WHW158" s="441"/>
      <c r="WHX158" s="441"/>
      <c r="WHY158" s="441"/>
      <c r="WHZ158" s="441"/>
      <c r="WIA158" s="441"/>
      <c r="WIB158" s="441"/>
      <c r="WIC158" s="441"/>
      <c r="WID158" s="441"/>
      <c r="WIE158" s="441"/>
      <c r="WIF158" s="441"/>
      <c r="WIG158" s="441"/>
      <c r="WIH158" s="441"/>
      <c r="WII158" s="441"/>
      <c r="WIJ158" s="441"/>
      <c r="WIK158" s="441"/>
      <c r="WIL158" s="441"/>
      <c r="WIM158" s="441"/>
      <c r="WIN158" s="441"/>
      <c r="WIO158" s="441"/>
      <c r="WIP158" s="441"/>
      <c r="WIQ158" s="441"/>
      <c r="WIR158" s="441"/>
      <c r="WIS158" s="441"/>
      <c r="WIT158" s="441"/>
      <c r="WIU158" s="441"/>
      <c r="WIV158" s="441"/>
      <c r="WIW158" s="441"/>
      <c r="WIX158" s="441"/>
      <c r="WIY158" s="441"/>
      <c r="WIZ158" s="441"/>
      <c r="WJA158" s="441"/>
      <c r="WJB158" s="441"/>
      <c r="WJC158" s="441"/>
      <c r="WJD158" s="441"/>
      <c r="WJE158" s="441"/>
      <c r="WJF158" s="441"/>
      <c r="WJG158" s="441"/>
      <c r="WJH158" s="441"/>
      <c r="WJI158" s="441"/>
      <c r="WJJ158" s="441"/>
      <c r="WJK158" s="441"/>
      <c r="WJL158" s="441"/>
      <c r="WJM158" s="441"/>
      <c r="WJN158" s="441"/>
      <c r="WJO158" s="441"/>
      <c r="WJP158" s="441"/>
      <c r="WJQ158" s="441"/>
      <c r="WJR158" s="441"/>
      <c r="WJS158" s="441"/>
      <c r="WJT158" s="441"/>
      <c r="WJU158" s="441"/>
      <c r="WJV158" s="441"/>
      <c r="WJW158" s="441"/>
      <c r="WJX158" s="441"/>
      <c r="WJY158" s="441"/>
      <c r="WJZ158" s="441"/>
      <c r="WKA158" s="441"/>
      <c r="WKB158" s="441"/>
      <c r="WKC158" s="441"/>
      <c r="WKD158" s="441"/>
      <c r="WKE158" s="441"/>
      <c r="WKF158" s="441"/>
      <c r="WKG158" s="441"/>
      <c r="WKH158" s="441"/>
      <c r="WKI158" s="441"/>
      <c r="WKJ158" s="441"/>
      <c r="WKK158" s="441"/>
      <c r="WKL158" s="441"/>
      <c r="WKM158" s="441"/>
      <c r="WKN158" s="441"/>
      <c r="WKO158" s="441"/>
      <c r="WKP158" s="441"/>
      <c r="WKQ158" s="441"/>
      <c r="WKR158" s="441"/>
      <c r="WKS158" s="441"/>
      <c r="WKT158" s="441"/>
      <c r="WKU158" s="441"/>
      <c r="WKV158" s="441"/>
      <c r="WKW158" s="441"/>
      <c r="WKX158" s="441"/>
      <c r="WKY158" s="441"/>
      <c r="WKZ158" s="441"/>
      <c r="WLA158" s="441"/>
      <c r="WLB158" s="441"/>
      <c r="WLC158" s="441"/>
      <c r="WLD158" s="441"/>
      <c r="WLE158" s="441"/>
      <c r="WLF158" s="441"/>
      <c r="WLG158" s="441"/>
      <c r="WLH158" s="441"/>
      <c r="WLI158" s="441"/>
      <c r="WLJ158" s="441"/>
      <c r="WLK158" s="441"/>
      <c r="WLL158" s="441"/>
      <c r="WLM158" s="441"/>
      <c r="WLN158" s="441"/>
      <c r="WLO158" s="441"/>
      <c r="WLP158" s="441"/>
      <c r="WLQ158" s="441"/>
      <c r="WLR158" s="441"/>
      <c r="WLS158" s="441"/>
      <c r="WLT158" s="441"/>
      <c r="WLU158" s="441"/>
      <c r="WLV158" s="441"/>
      <c r="WLW158" s="441"/>
      <c r="WLX158" s="441"/>
      <c r="WLY158" s="441"/>
      <c r="WLZ158" s="441"/>
      <c r="WMA158" s="441"/>
      <c r="WMB158" s="441"/>
      <c r="WMC158" s="441"/>
      <c r="WMD158" s="441"/>
      <c r="WME158" s="441"/>
      <c r="WMF158" s="441"/>
      <c r="WMG158" s="441"/>
      <c r="WMH158" s="441"/>
      <c r="WMI158" s="441"/>
      <c r="WMJ158" s="441"/>
      <c r="WMK158" s="441"/>
      <c r="WML158" s="441"/>
      <c r="WMM158" s="441"/>
      <c r="WMN158" s="441"/>
      <c r="WMO158" s="441"/>
      <c r="WMP158" s="441"/>
      <c r="WMQ158" s="441"/>
      <c r="WMR158" s="441"/>
      <c r="WMS158" s="441"/>
      <c r="WMT158" s="441"/>
      <c r="WMU158" s="441"/>
      <c r="WMV158" s="441"/>
      <c r="WMW158" s="441"/>
      <c r="WMX158" s="441"/>
      <c r="WMY158" s="441"/>
      <c r="WMZ158" s="441"/>
      <c r="WNA158" s="441"/>
      <c r="WNB158" s="441"/>
      <c r="WNC158" s="441"/>
      <c r="WND158" s="441"/>
      <c r="WNE158" s="441"/>
      <c r="WNF158" s="441"/>
      <c r="WNG158" s="441"/>
      <c r="WNH158" s="441"/>
      <c r="WNI158" s="441"/>
      <c r="WNJ158" s="441"/>
      <c r="WNK158" s="441"/>
      <c r="WNL158" s="441"/>
      <c r="WNM158" s="441"/>
      <c r="WNN158" s="441"/>
      <c r="WNO158" s="441"/>
      <c r="WNP158" s="441"/>
      <c r="WNQ158" s="441"/>
      <c r="WNR158" s="441"/>
      <c r="WNS158" s="441"/>
      <c r="WNT158" s="441"/>
      <c r="WNU158" s="441"/>
      <c r="WNV158" s="441"/>
      <c r="WNW158" s="441"/>
      <c r="WNX158" s="441"/>
      <c r="WNY158" s="441"/>
      <c r="WNZ158" s="441"/>
      <c r="WOA158" s="441"/>
      <c r="WOB158" s="441"/>
      <c r="WOC158" s="441"/>
      <c r="WOD158" s="441"/>
      <c r="WOE158" s="441"/>
      <c r="WOF158" s="441"/>
      <c r="WOG158" s="441"/>
      <c r="WOH158" s="441"/>
      <c r="WOI158" s="441"/>
      <c r="WOJ158" s="441"/>
      <c r="WOK158" s="441"/>
      <c r="WOL158" s="441"/>
      <c r="WOM158" s="441"/>
      <c r="WON158" s="441"/>
      <c r="WOO158" s="441"/>
      <c r="WOP158" s="441"/>
      <c r="WOQ158" s="441"/>
      <c r="WOR158" s="441"/>
      <c r="WOS158" s="441"/>
      <c r="WOT158" s="441"/>
      <c r="WOU158" s="441"/>
      <c r="WOV158" s="441"/>
      <c r="WOW158" s="441"/>
      <c r="WOX158" s="441"/>
      <c r="WOY158" s="441"/>
      <c r="WOZ158" s="441"/>
      <c r="WPA158" s="441"/>
      <c r="WPB158" s="441"/>
      <c r="WPC158" s="441"/>
      <c r="WPD158" s="441"/>
      <c r="WPE158" s="441"/>
      <c r="WPF158" s="441"/>
      <c r="WPG158" s="441"/>
      <c r="WPH158" s="441"/>
      <c r="WPI158" s="441"/>
      <c r="WPJ158" s="441"/>
      <c r="WPK158" s="441"/>
      <c r="WPL158" s="441"/>
      <c r="WPM158" s="441"/>
      <c r="WPN158" s="441"/>
      <c r="WPO158" s="441"/>
      <c r="WPP158" s="441"/>
      <c r="WPQ158" s="441"/>
      <c r="WPR158" s="441"/>
      <c r="WPS158" s="441"/>
      <c r="WPT158" s="441"/>
      <c r="WPU158" s="441"/>
      <c r="WPV158" s="441"/>
      <c r="WPW158" s="441"/>
      <c r="WPX158" s="441"/>
      <c r="WPY158" s="441"/>
      <c r="WPZ158" s="441"/>
      <c r="WQA158" s="441"/>
      <c r="WQB158" s="441"/>
      <c r="WQC158" s="441"/>
      <c r="WQD158" s="441"/>
      <c r="WQE158" s="441"/>
      <c r="WQF158" s="441"/>
      <c r="WQG158" s="441"/>
      <c r="WQH158" s="441"/>
      <c r="WQI158" s="441"/>
      <c r="WQJ158" s="441"/>
      <c r="WQK158" s="441"/>
      <c r="WQL158" s="441"/>
      <c r="WQM158" s="441"/>
      <c r="WQN158" s="441"/>
      <c r="WQO158" s="441"/>
      <c r="WQP158" s="441"/>
      <c r="WQQ158" s="441"/>
      <c r="WQR158" s="441"/>
      <c r="WQS158" s="441"/>
      <c r="WQT158" s="441"/>
      <c r="WQU158" s="441"/>
      <c r="WQV158" s="441"/>
      <c r="WQW158" s="441"/>
      <c r="WQX158" s="441"/>
      <c r="WQY158" s="441"/>
      <c r="WQZ158" s="441"/>
      <c r="WRA158" s="441"/>
      <c r="WRB158" s="441"/>
      <c r="WRC158" s="441"/>
      <c r="WRD158" s="441"/>
      <c r="WRE158" s="441"/>
      <c r="WRF158" s="441"/>
      <c r="WRG158" s="441"/>
      <c r="WRH158" s="441"/>
      <c r="WRI158" s="441"/>
      <c r="WRJ158" s="441"/>
      <c r="WRK158" s="441"/>
      <c r="WRL158" s="441"/>
      <c r="WRM158" s="441"/>
      <c r="WRN158" s="441"/>
      <c r="WRO158" s="441"/>
      <c r="WRP158" s="441"/>
      <c r="WRQ158" s="441"/>
      <c r="WRR158" s="441"/>
      <c r="WRS158" s="441"/>
      <c r="WRT158" s="441"/>
      <c r="WRU158" s="441"/>
      <c r="WRV158" s="441"/>
      <c r="WRW158" s="441"/>
      <c r="WRX158" s="441"/>
      <c r="WRY158" s="441"/>
      <c r="WRZ158" s="441"/>
      <c r="WSA158" s="441"/>
      <c r="WSB158" s="441"/>
      <c r="WSC158" s="441"/>
      <c r="WSD158" s="441"/>
      <c r="WSE158" s="441"/>
      <c r="WSF158" s="441"/>
      <c r="WSG158" s="441"/>
      <c r="WSH158" s="441"/>
      <c r="WSI158" s="441"/>
      <c r="WSJ158" s="441"/>
      <c r="WSK158" s="441"/>
      <c r="WSL158" s="441"/>
      <c r="WSM158" s="441"/>
      <c r="WSN158" s="441"/>
      <c r="WSO158" s="441"/>
      <c r="WSP158" s="441"/>
      <c r="WSQ158" s="441"/>
      <c r="WSR158" s="441"/>
      <c r="WSS158" s="441"/>
      <c r="WST158" s="441"/>
      <c r="WSU158" s="441"/>
      <c r="WSV158" s="441"/>
      <c r="WSW158" s="441"/>
      <c r="WSX158" s="441"/>
      <c r="WSY158" s="441"/>
      <c r="WSZ158" s="441"/>
      <c r="WTA158" s="441"/>
      <c r="WTB158" s="441"/>
      <c r="WTC158" s="441"/>
      <c r="WTD158" s="441"/>
      <c r="WTE158" s="441"/>
      <c r="WTF158" s="441"/>
      <c r="WTG158" s="441"/>
      <c r="WTH158" s="441"/>
      <c r="WTI158" s="441"/>
      <c r="WTJ158" s="441"/>
      <c r="WTK158" s="441"/>
      <c r="WTL158" s="441"/>
      <c r="WTM158" s="441"/>
      <c r="WTN158" s="441"/>
      <c r="WTO158" s="441"/>
      <c r="WTP158" s="441"/>
      <c r="WTQ158" s="441"/>
      <c r="WTR158" s="441"/>
      <c r="WTS158" s="441"/>
      <c r="WTT158" s="441"/>
      <c r="WTU158" s="441"/>
      <c r="WTV158" s="441"/>
      <c r="WTW158" s="441"/>
      <c r="WTX158" s="441"/>
      <c r="WTY158" s="441"/>
      <c r="WTZ158" s="441"/>
      <c r="WUA158" s="441"/>
      <c r="WUB158" s="441"/>
      <c r="WUC158" s="441"/>
      <c r="WUD158" s="441"/>
      <c r="WUE158" s="441"/>
      <c r="WUF158" s="441"/>
      <c r="WUG158" s="441"/>
      <c r="WUH158" s="441"/>
      <c r="WUI158" s="441"/>
      <c r="WUJ158" s="441"/>
      <c r="WUK158" s="441"/>
      <c r="WUL158" s="441"/>
      <c r="WUM158" s="441"/>
      <c r="WUN158" s="441"/>
      <c r="WUO158" s="441"/>
      <c r="WUP158" s="441"/>
      <c r="WUQ158" s="441"/>
      <c r="WUR158" s="441"/>
      <c r="WUS158" s="441"/>
      <c r="WUT158" s="441"/>
      <c r="WUU158" s="441"/>
      <c r="WUV158" s="441"/>
      <c r="WUW158" s="441"/>
      <c r="WUX158" s="441"/>
      <c r="WUY158" s="441"/>
      <c r="WUZ158" s="441"/>
      <c r="WVA158" s="441"/>
      <c r="WVB158" s="441"/>
      <c r="WVC158" s="441"/>
      <c r="WVD158" s="441"/>
      <c r="WVE158" s="441"/>
      <c r="WVF158" s="441"/>
      <c r="WVG158" s="441"/>
      <c r="WVH158" s="441"/>
      <c r="WVI158" s="441"/>
      <c r="WVJ158" s="441"/>
      <c r="WVK158" s="441"/>
      <c r="WVL158" s="441"/>
      <c r="WVM158" s="441"/>
      <c r="WVN158" s="441"/>
      <c r="WVO158" s="441"/>
      <c r="WVP158" s="441"/>
      <c r="WVQ158" s="441"/>
      <c r="WVR158" s="441"/>
      <c r="WVS158" s="441"/>
      <c r="WVT158" s="441"/>
      <c r="WVU158" s="441"/>
      <c r="WVV158" s="441"/>
      <c r="WVW158" s="441"/>
      <c r="WVX158" s="441"/>
      <c r="WVY158" s="441"/>
      <c r="WVZ158" s="441"/>
      <c r="WWA158" s="441"/>
      <c r="WWB158" s="441"/>
      <c r="WWC158" s="441"/>
      <c r="WWD158" s="441"/>
      <c r="WWE158" s="441"/>
      <c r="WWF158" s="441"/>
      <c r="WWG158" s="441"/>
      <c r="WWH158" s="441"/>
      <c r="WWI158" s="441"/>
      <c r="WWJ158" s="441"/>
      <c r="WWK158" s="441"/>
      <c r="WWL158" s="441"/>
      <c r="WWM158" s="441"/>
      <c r="WWN158" s="441"/>
      <c r="WWO158" s="441"/>
      <c r="WWP158" s="441"/>
      <c r="WWQ158" s="441"/>
      <c r="WWR158" s="441"/>
      <c r="WWS158" s="441"/>
      <c r="WWT158" s="441"/>
      <c r="WWU158" s="441"/>
      <c r="WWV158" s="441"/>
      <c r="WWW158" s="441"/>
      <c r="WWX158" s="441"/>
      <c r="WWY158" s="441"/>
      <c r="WWZ158" s="441"/>
      <c r="WXA158" s="441"/>
      <c r="WXB158" s="441"/>
      <c r="WXC158" s="441"/>
      <c r="WXD158" s="441"/>
      <c r="WXE158" s="441"/>
      <c r="WXF158" s="441"/>
      <c r="WXG158" s="441"/>
      <c r="WXH158" s="441"/>
      <c r="WXI158" s="441"/>
      <c r="WXJ158" s="441"/>
      <c r="WXK158" s="441"/>
      <c r="WXL158" s="441"/>
      <c r="WXM158" s="441"/>
      <c r="WXN158" s="441"/>
      <c r="WXO158" s="441"/>
      <c r="WXP158" s="441"/>
      <c r="WXQ158" s="441"/>
      <c r="WXR158" s="441"/>
      <c r="WXS158" s="441"/>
      <c r="WXT158" s="441"/>
      <c r="WXU158" s="441"/>
      <c r="WXV158" s="441"/>
      <c r="WXW158" s="441"/>
      <c r="WXX158" s="441"/>
      <c r="WXY158" s="441"/>
      <c r="WXZ158" s="441"/>
      <c r="WYA158" s="441"/>
      <c r="WYB158" s="441"/>
      <c r="WYC158" s="441"/>
      <c r="WYD158" s="441"/>
      <c r="WYE158" s="441"/>
      <c r="WYF158" s="441"/>
      <c r="WYG158" s="441"/>
      <c r="WYH158" s="441"/>
      <c r="WYI158" s="441"/>
      <c r="WYJ158" s="441"/>
      <c r="WYK158" s="441"/>
      <c r="WYL158" s="441"/>
      <c r="WYM158" s="441"/>
      <c r="WYN158" s="441"/>
      <c r="WYO158" s="441"/>
      <c r="WYP158" s="441"/>
      <c r="WYQ158" s="441"/>
      <c r="WYR158" s="441"/>
      <c r="WYS158" s="441"/>
      <c r="WYT158" s="441"/>
      <c r="WYU158" s="441"/>
      <c r="WYV158" s="441"/>
      <c r="WYW158" s="441"/>
      <c r="WYX158" s="441"/>
      <c r="WYY158" s="441"/>
      <c r="WYZ158" s="441"/>
      <c r="WZA158" s="441"/>
      <c r="WZB158" s="441"/>
      <c r="WZC158" s="441"/>
      <c r="WZD158" s="441"/>
      <c r="WZE158" s="441"/>
      <c r="WZF158" s="441"/>
      <c r="WZG158" s="441"/>
      <c r="WZH158" s="441"/>
      <c r="WZI158" s="441"/>
      <c r="WZJ158" s="441"/>
      <c r="WZK158" s="441"/>
      <c r="WZL158" s="441"/>
      <c r="WZM158" s="441"/>
      <c r="WZN158" s="441"/>
      <c r="WZO158" s="441"/>
      <c r="WZP158" s="441"/>
      <c r="WZQ158" s="441"/>
      <c r="WZR158" s="441"/>
      <c r="WZS158" s="441"/>
      <c r="WZT158" s="441"/>
      <c r="WZU158" s="441"/>
      <c r="WZV158" s="441"/>
      <c r="WZW158" s="441"/>
      <c r="WZX158" s="441"/>
      <c r="WZY158" s="441"/>
      <c r="WZZ158" s="441"/>
      <c r="XAA158" s="441"/>
      <c r="XAB158" s="441"/>
      <c r="XAC158" s="441"/>
      <c r="XAD158" s="441"/>
      <c r="XAE158" s="441"/>
      <c r="XAF158" s="441"/>
      <c r="XAG158" s="441"/>
      <c r="XAH158" s="441"/>
      <c r="XAI158" s="441"/>
      <c r="XAJ158" s="441"/>
      <c r="XAK158" s="441"/>
      <c r="XAL158" s="441"/>
      <c r="XAM158" s="441"/>
      <c r="XAN158" s="441"/>
      <c r="XAO158" s="441"/>
      <c r="XAP158" s="441"/>
      <c r="XAQ158" s="441"/>
      <c r="XAR158" s="441"/>
      <c r="XAS158" s="441"/>
      <c r="XAT158" s="441"/>
      <c r="XAU158" s="441"/>
      <c r="XAV158" s="441"/>
      <c r="XAW158" s="441"/>
      <c r="XAX158" s="441"/>
      <c r="XAY158" s="441"/>
      <c r="XAZ158" s="441"/>
      <c r="XBA158" s="441"/>
      <c r="XBB158" s="441"/>
      <c r="XBC158" s="441"/>
      <c r="XBD158" s="441"/>
      <c r="XBE158" s="441"/>
      <c r="XBF158" s="441"/>
      <c r="XBG158" s="441"/>
      <c r="XBH158" s="441"/>
      <c r="XBI158" s="441"/>
      <c r="XBJ158" s="441"/>
      <c r="XBK158" s="441"/>
      <c r="XBL158" s="441"/>
      <c r="XBM158" s="441"/>
      <c r="XBN158" s="441"/>
      <c r="XBO158" s="441"/>
      <c r="XBP158" s="441"/>
      <c r="XBQ158" s="441"/>
      <c r="XBR158" s="441"/>
      <c r="XBS158" s="441"/>
      <c r="XBT158" s="441"/>
      <c r="XBU158" s="441"/>
      <c r="XBV158" s="441"/>
      <c r="XBW158" s="441"/>
      <c r="XBX158" s="441"/>
      <c r="XBY158" s="441"/>
      <c r="XBZ158" s="441"/>
      <c r="XCA158" s="441"/>
      <c r="XCB158" s="441"/>
      <c r="XCC158" s="441"/>
      <c r="XCD158" s="441"/>
      <c r="XCE158" s="441"/>
      <c r="XCF158" s="441"/>
      <c r="XCG158" s="441"/>
      <c r="XCH158" s="441"/>
      <c r="XCI158" s="441"/>
      <c r="XCJ158" s="441"/>
      <c r="XCK158" s="441"/>
      <c r="XCL158" s="441"/>
      <c r="XCM158" s="441"/>
      <c r="XCN158" s="441"/>
      <c r="XCO158" s="441"/>
      <c r="XCP158" s="441"/>
      <c r="XCQ158" s="441"/>
      <c r="XCR158" s="441"/>
      <c r="XCS158" s="441"/>
      <c r="XCT158" s="441"/>
      <c r="XCU158" s="441"/>
      <c r="XCV158" s="441"/>
      <c r="XCW158" s="441"/>
      <c r="XCX158" s="441"/>
      <c r="XCY158" s="441"/>
      <c r="XCZ158" s="441"/>
      <c r="XDA158" s="441"/>
      <c r="XDB158" s="441"/>
      <c r="XDC158" s="441"/>
      <c r="XDD158" s="441"/>
      <c r="XDE158" s="441"/>
      <c r="XDF158" s="441"/>
      <c r="XDG158" s="441"/>
      <c r="XDH158" s="441"/>
      <c r="XDI158" s="441"/>
      <c r="XDJ158" s="441"/>
      <c r="XDK158" s="441"/>
      <c r="XDL158" s="441"/>
      <c r="XDM158" s="441"/>
      <c r="XDN158" s="441"/>
      <c r="XDO158" s="441"/>
      <c r="XDP158" s="441"/>
      <c r="XDQ158" s="441"/>
      <c r="XDR158" s="441"/>
      <c r="XDS158" s="441"/>
      <c r="XDT158" s="441"/>
      <c r="XDU158" s="441"/>
      <c r="XDV158" s="441"/>
      <c r="XDW158" s="441"/>
      <c r="XDX158" s="441"/>
      <c r="XDY158" s="441"/>
      <c r="XDZ158" s="441"/>
      <c r="XEA158" s="441"/>
      <c r="XEB158" s="441"/>
      <c r="XEC158" s="441"/>
      <c r="XED158" s="441"/>
      <c r="XEE158" s="441"/>
      <c r="XEF158" s="441"/>
      <c r="XEG158" s="441"/>
      <c r="XEH158" s="441"/>
      <c r="XEI158" s="441"/>
      <c r="XEJ158" s="441"/>
      <c r="XEK158" s="441"/>
      <c r="XEL158" s="441"/>
      <c r="XEM158" s="441"/>
      <c r="XEN158" s="441"/>
      <c r="XEO158" s="441"/>
      <c r="XEP158" s="441"/>
      <c r="XEQ158" s="441"/>
      <c r="XER158" s="441"/>
      <c r="XES158" s="441"/>
      <c r="XET158" s="441"/>
      <c r="XEU158" s="441"/>
      <c r="XEV158" s="441"/>
      <c r="XEW158" s="441"/>
      <c r="XEX158" s="441"/>
      <c r="XEY158" s="441"/>
      <c r="XEZ158" s="441"/>
      <c r="XFA158" s="441"/>
      <c r="XFB158" s="441"/>
      <c r="XFC158" s="441"/>
      <c r="XFD158" s="441"/>
    </row>
    <row r="159" spans="1:16384" s="225" customFormat="1" ht="16.5" customHeight="1">
      <c r="A159" s="398" t="s">
        <v>895</v>
      </c>
      <c r="B159" s="398"/>
      <c r="C159" s="398"/>
      <c r="D159" s="398"/>
      <c r="E159" s="398"/>
      <c r="F159" s="398"/>
      <c r="G159" s="397"/>
      <c r="H159" s="397"/>
      <c r="I159" s="397"/>
      <c r="J159" s="397"/>
      <c r="K159" s="397"/>
      <c r="L159" s="397"/>
    </row>
    <row r="160" spans="1:16384" s="225" customFormat="1" ht="16.5" customHeight="1">
      <c r="A160" s="440"/>
      <c r="B160" s="440"/>
      <c r="C160" s="440"/>
      <c r="D160" s="440"/>
      <c r="E160" s="440"/>
      <c r="F160" s="440"/>
      <c r="G160" s="302"/>
      <c r="H160" s="302"/>
      <c r="I160" s="302"/>
      <c r="J160" s="302"/>
      <c r="K160" s="302"/>
      <c r="L160" s="302"/>
    </row>
    <row r="161" spans="1:12" s="225" customFormat="1" ht="16.5" customHeight="1">
      <c r="A161" s="398" t="s">
        <v>526</v>
      </c>
      <c r="B161" s="398"/>
      <c r="C161" s="398"/>
      <c r="D161" s="398"/>
      <c r="E161" s="398"/>
      <c r="F161" s="398"/>
      <c r="G161" s="229"/>
      <c r="H161" s="229"/>
      <c r="I161" s="229"/>
      <c r="J161" s="229"/>
      <c r="K161" s="229"/>
      <c r="L161" s="229"/>
    </row>
    <row r="162" spans="1:12" s="225" customFormat="1" ht="16.5" customHeight="1">
      <c r="A162" s="397" t="s">
        <v>527</v>
      </c>
      <c r="B162" s="397"/>
      <c r="C162" s="397"/>
      <c r="D162" s="397"/>
      <c r="E162" s="397"/>
      <c r="F162" s="397"/>
      <c r="G162" s="229"/>
      <c r="H162" s="229"/>
      <c r="I162" s="229"/>
      <c r="J162" s="229"/>
      <c r="K162" s="229"/>
      <c r="L162" s="229"/>
    </row>
    <row r="163" spans="1:12" s="225" customFormat="1" ht="16.5" customHeight="1">
      <c r="A163" s="397" t="s">
        <v>792</v>
      </c>
      <c r="B163" s="397"/>
      <c r="C163" s="397"/>
      <c r="D163" s="397"/>
      <c r="E163" s="397"/>
      <c r="F163" s="397"/>
      <c r="G163" s="229"/>
      <c r="H163" s="229"/>
      <c r="I163" s="229"/>
      <c r="J163" s="229"/>
      <c r="K163" s="229"/>
      <c r="L163" s="229"/>
    </row>
    <row r="164" spans="1:12" s="225" customFormat="1" ht="27" customHeight="1">
      <c r="A164" s="397" t="s">
        <v>793</v>
      </c>
      <c r="B164" s="397"/>
      <c r="C164" s="397"/>
      <c r="D164" s="397"/>
      <c r="E164" s="397"/>
      <c r="F164" s="397"/>
      <c r="G164" s="229"/>
      <c r="H164" s="229"/>
      <c r="I164" s="229"/>
      <c r="J164" s="229"/>
      <c r="K164" s="229"/>
      <c r="L164" s="229"/>
    </row>
    <row r="165" spans="1:12" s="225" customFormat="1" ht="35.450000000000003" customHeight="1">
      <c r="A165" s="397" t="s">
        <v>984</v>
      </c>
      <c r="B165" s="397"/>
      <c r="C165" s="397"/>
      <c r="D165" s="397"/>
      <c r="E165" s="397"/>
      <c r="F165" s="397"/>
      <c r="G165" s="229"/>
      <c r="H165" s="229"/>
      <c r="I165" s="229"/>
      <c r="J165" s="229"/>
      <c r="K165" s="229"/>
      <c r="L165" s="229"/>
    </row>
    <row r="166" spans="1:12" s="225" customFormat="1" ht="16.5" customHeight="1">
      <c r="A166" s="397" t="s">
        <v>985</v>
      </c>
      <c r="B166" s="397"/>
      <c r="C166" s="397"/>
      <c r="D166" s="397"/>
      <c r="E166" s="397"/>
      <c r="F166" s="397"/>
      <c r="G166" s="229"/>
      <c r="H166" s="229"/>
      <c r="I166" s="229"/>
      <c r="J166" s="229"/>
      <c r="K166" s="229"/>
      <c r="L166" s="229"/>
    </row>
    <row r="167" spans="1:12" s="225" customFormat="1" ht="27.6" customHeight="1">
      <c r="A167" s="397" t="s">
        <v>738</v>
      </c>
      <c r="B167" s="397"/>
      <c r="C167" s="397"/>
      <c r="D167" s="397"/>
      <c r="E167" s="397"/>
      <c r="F167" s="397"/>
      <c r="G167" s="229"/>
      <c r="H167" s="229"/>
      <c r="I167" s="229"/>
      <c r="J167" s="229"/>
      <c r="K167" s="229"/>
      <c r="L167" s="229"/>
    </row>
    <row r="168" spans="1:12" s="225" customFormat="1" ht="41.25" customHeight="1">
      <c r="A168" s="437" t="s">
        <v>1072</v>
      </c>
      <c r="B168" s="437"/>
      <c r="C168" s="437"/>
      <c r="D168" s="437"/>
      <c r="E168" s="437"/>
      <c r="F168" s="437"/>
      <c r="G168" s="229"/>
      <c r="H168" s="229"/>
      <c r="I168" s="229"/>
      <c r="J168" s="229"/>
      <c r="K168" s="229"/>
      <c r="L168" s="229"/>
    </row>
    <row r="169" spans="1:12" s="225" customFormat="1" ht="16.5" customHeight="1">
      <c r="A169" s="397" t="s">
        <v>528</v>
      </c>
      <c r="B169" s="397"/>
      <c r="C169" s="397"/>
      <c r="D169" s="397"/>
      <c r="E169" s="397"/>
      <c r="F169" s="397"/>
      <c r="G169" s="229"/>
      <c r="H169" s="229"/>
      <c r="I169" s="229"/>
      <c r="J169" s="229"/>
      <c r="K169" s="229"/>
      <c r="L169" s="229"/>
    </row>
    <row r="170" spans="1:12" s="225" customFormat="1" ht="16.5" customHeight="1">
      <c r="A170" s="397" t="s">
        <v>529</v>
      </c>
      <c r="B170" s="397"/>
      <c r="C170" s="397"/>
      <c r="D170" s="397"/>
      <c r="E170" s="397"/>
      <c r="F170" s="397"/>
      <c r="G170" s="229"/>
      <c r="H170" s="229"/>
      <c r="I170" s="229"/>
      <c r="J170" s="229"/>
      <c r="K170" s="229"/>
      <c r="L170" s="229"/>
    </row>
    <row r="171" spans="1:12" s="225" customFormat="1" ht="16.5" customHeight="1">
      <c r="A171" s="397" t="s">
        <v>530</v>
      </c>
      <c r="B171" s="397"/>
      <c r="C171" s="397"/>
      <c r="D171" s="397"/>
      <c r="E171" s="397"/>
      <c r="F171" s="397"/>
      <c r="G171" s="229"/>
      <c r="H171" s="229"/>
      <c r="I171" s="229"/>
      <c r="J171" s="229"/>
      <c r="K171" s="229"/>
      <c r="L171" s="229"/>
    </row>
    <row r="172" spans="1:12" s="225" customFormat="1" ht="16.5" customHeight="1">
      <c r="A172" s="397" t="s">
        <v>531</v>
      </c>
      <c r="B172" s="397"/>
      <c r="C172" s="397"/>
      <c r="D172" s="397"/>
      <c r="E172" s="397"/>
      <c r="F172" s="397"/>
      <c r="G172" s="229"/>
      <c r="H172" s="229"/>
      <c r="I172" s="229"/>
      <c r="J172" s="229"/>
      <c r="K172" s="229"/>
      <c r="L172" s="229"/>
    </row>
    <row r="173" spans="1:12" s="225" customFormat="1" ht="16.5" customHeight="1">
      <c r="A173" s="397" t="s">
        <v>532</v>
      </c>
      <c r="B173" s="397"/>
      <c r="C173" s="397"/>
      <c r="D173" s="397"/>
      <c r="E173" s="397"/>
      <c r="F173" s="397"/>
      <c r="G173" s="229"/>
      <c r="H173" s="229"/>
      <c r="I173" s="229"/>
      <c r="J173" s="229"/>
      <c r="K173" s="229"/>
      <c r="L173" s="229"/>
    </row>
    <row r="174" spans="1:12" s="225" customFormat="1" ht="16.5" customHeight="1">
      <c r="A174" s="397"/>
      <c r="B174" s="397"/>
      <c r="C174" s="397"/>
      <c r="D174" s="397"/>
      <c r="E174" s="397"/>
      <c r="F174" s="397"/>
      <c r="G174" s="229"/>
      <c r="H174" s="229"/>
      <c r="I174" s="229"/>
      <c r="J174" s="229"/>
      <c r="K174" s="229"/>
      <c r="L174" s="229"/>
    </row>
    <row r="175" spans="1:12" s="225" customFormat="1" ht="16.5" customHeight="1">
      <c r="A175" s="398" t="s">
        <v>533</v>
      </c>
      <c r="B175" s="398"/>
      <c r="C175" s="398"/>
      <c r="D175" s="398"/>
      <c r="E175" s="398"/>
      <c r="F175" s="398"/>
      <c r="G175" s="229"/>
      <c r="H175" s="229"/>
      <c r="I175" s="229"/>
      <c r="J175" s="229"/>
      <c r="K175" s="229"/>
      <c r="L175" s="229"/>
    </row>
    <row r="176" spans="1:12" s="225" customFormat="1" ht="16.5" customHeight="1">
      <c r="A176" s="397" t="s">
        <v>527</v>
      </c>
      <c r="B176" s="397"/>
      <c r="C176" s="397"/>
      <c r="D176" s="397"/>
      <c r="E176" s="397"/>
      <c r="F176" s="397"/>
      <c r="G176" s="229"/>
      <c r="H176" s="229"/>
      <c r="I176" s="229"/>
      <c r="J176" s="229"/>
      <c r="K176" s="229"/>
      <c r="L176" s="229"/>
    </row>
    <row r="177" spans="1:12" s="225" customFormat="1" ht="16.5" customHeight="1">
      <c r="A177" s="397" t="s">
        <v>986</v>
      </c>
      <c r="B177" s="397"/>
      <c r="C177" s="397"/>
      <c r="D177" s="397"/>
      <c r="E177" s="397"/>
      <c r="F177" s="397"/>
      <c r="G177" s="229"/>
      <c r="H177" s="229"/>
      <c r="I177" s="229"/>
      <c r="J177" s="229"/>
      <c r="K177" s="229"/>
      <c r="L177" s="229"/>
    </row>
    <row r="178" spans="1:12" s="225" customFormat="1" ht="16.5" customHeight="1">
      <c r="A178" s="397" t="s">
        <v>1073</v>
      </c>
      <c r="B178" s="397"/>
      <c r="C178" s="397"/>
      <c r="D178" s="397"/>
      <c r="E178" s="397"/>
      <c r="F178" s="397"/>
      <c r="G178" s="229"/>
      <c r="H178" s="229"/>
      <c r="I178" s="229"/>
      <c r="J178" s="229"/>
      <c r="K178" s="229"/>
      <c r="L178" s="229"/>
    </row>
    <row r="179" spans="1:12" s="225" customFormat="1" ht="16.5" customHeight="1">
      <c r="A179" s="439"/>
      <c r="B179" s="439"/>
      <c r="C179" s="439"/>
      <c r="D179" s="439"/>
      <c r="E179" s="439"/>
      <c r="F179" s="439"/>
      <c r="G179" s="229"/>
      <c r="H179" s="229"/>
      <c r="I179" s="229"/>
      <c r="J179" s="229"/>
      <c r="K179" s="229"/>
      <c r="L179" s="229"/>
    </row>
    <row r="180" spans="1:12" s="225" customFormat="1" ht="16.5" customHeight="1">
      <c r="A180" s="398" t="s">
        <v>534</v>
      </c>
      <c r="B180" s="398"/>
      <c r="C180" s="398"/>
      <c r="D180" s="398"/>
      <c r="E180" s="398"/>
      <c r="F180" s="398"/>
      <c r="G180" s="229"/>
      <c r="H180" s="229"/>
      <c r="I180" s="229"/>
      <c r="J180" s="229"/>
      <c r="K180" s="229"/>
      <c r="L180" s="229"/>
    </row>
    <row r="181" spans="1:12" s="225" customFormat="1" ht="16.5" customHeight="1">
      <c r="A181" s="397" t="s">
        <v>535</v>
      </c>
      <c r="B181" s="397"/>
      <c r="C181" s="397"/>
      <c r="D181" s="397"/>
      <c r="E181" s="397"/>
      <c r="F181" s="397"/>
      <c r="G181" s="229"/>
      <c r="H181" s="229"/>
      <c r="I181" s="229"/>
      <c r="J181" s="229"/>
      <c r="K181" s="229"/>
      <c r="L181" s="229"/>
    </row>
    <row r="182" spans="1:12" s="225" customFormat="1" ht="16.5" customHeight="1">
      <c r="A182" s="397" t="s">
        <v>724</v>
      </c>
      <c r="B182" s="397"/>
      <c r="C182" s="397"/>
      <c r="D182" s="397"/>
      <c r="E182" s="397"/>
      <c r="F182" s="397"/>
      <c r="G182" s="229"/>
      <c r="H182" s="229"/>
      <c r="I182" s="229"/>
      <c r="J182" s="229"/>
      <c r="K182" s="229"/>
      <c r="L182" s="229"/>
    </row>
    <row r="183" spans="1:12" s="225" customFormat="1" ht="16.5" customHeight="1">
      <c r="A183" s="397" t="s">
        <v>725</v>
      </c>
      <c r="B183" s="397"/>
      <c r="C183" s="397"/>
      <c r="D183" s="397"/>
      <c r="E183" s="397"/>
      <c r="F183" s="397"/>
      <c r="G183" s="229"/>
      <c r="H183" s="229"/>
      <c r="I183" s="229"/>
      <c r="J183" s="229"/>
      <c r="K183" s="229"/>
      <c r="L183" s="229"/>
    </row>
    <row r="184" spans="1:12" s="225" customFormat="1" ht="16.5" customHeight="1">
      <c r="A184" s="397" t="s">
        <v>726</v>
      </c>
      <c r="B184" s="397"/>
      <c r="C184" s="397"/>
      <c r="D184" s="397"/>
      <c r="E184" s="397"/>
      <c r="F184" s="397"/>
      <c r="G184" s="229"/>
      <c r="H184" s="229"/>
      <c r="I184" s="229"/>
      <c r="J184" s="229"/>
      <c r="K184" s="229"/>
      <c r="L184" s="229"/>
    </row>
    <row r="185" spans="1:12" s="225" customFormat="1" ht="16.5" customHeight="1">
      <c r="A185" s="439"/>
      <c r="B185" s="439"/>
      <c r="C185" s="439"/>
      <c r="D185" s="439"/>
      <c r="E185" s="439"/>
      <c r="F185" s="439"/>
      <c r="G185" s="229"/>
      <c r="H185" s="229"/>
      <c r="I185" s="229"/>
      <c r="J185" s="229"/>
      <c r="K185" s="229"/>
      <c r="L185" s="229"/>
    </row>
    <row r="186" spans="1:12" s="225" customFormat="1" ht="16.5" customHeight="1">
      <c r="A186" s="398" t="s">
        <v>536</v>
      </c>
      <c r="B186" s="398"/>
      <c r="C186" s="398"/>
      <c r="D186" s="398"/>
      <c r="E186" s="398"/>
      <c r="F186" s="398"/>
      <c r="G186" s="229"/>
      <c r="H186" s="229"/>
      <c r="I186" s="229"/>
      <c r="J186" s="229"/>
      <c r="K186" s="229"/>
      <c r="L186" s="229"/>
    </row>
    <row r="187" spans="1:12" s="225" customFormat="1" ht="16.5" customHeight="1">
      <c r="A187" s="397" t="s">
        <v>537</v>
      </c>
      <c r="B187" s="397"/>
      <c r="C187" s="397"/>
      <c r="D187" s="397"/>
      <c r="E187" s="397"/>
      <c r="F187" s="397"/>
      <c r="G187" s="229"/>
      <c r="H187" s="229"/>
      <c r="I187" s="229"/>
      <c r="J187" s="229"/>
      <c r="K187" s="229"/>
      <c r="L187" s="229"/>
    </row>
    <row r="188" spans="1:12" s="225" customFormat="1" ht="16.5" customHeight="1">
      <c r="A188" s="397" t="s">
        <v>987</v>
      </c>
      <c r="B188" s="397"/>
      <c r="C188" s="397"/>
      <c r="D188" s="397"/>
      <c r="E188" s="397"/>
      <c r="F188" s="397"/>
      <c r="G188" s="229"/>
      <c r="H188" s="229"/>
      <c r="I188" s="229"/>
      <c r="J188" s="229"/>
      <c r="K188" s="229"/>
      <c r="L188" s="229"/>
    </row>
    <row r="189" spans="1:12" s="225" customFormat="1" ht="16.5" customHeight="1">
      <c r="A189" s="397" t="s">
        <v>538</v>
      </c>
      <c r="B189" s="397"/>
      <c r="C189" s="397"/>
      <c r="D189" s="397"/>
      <c r="E189" s="397"/>
      <c r="F189" s="397"/>
      <c r="G189" s="229"/>
      <c r="H189" s="229"/>
      <c r="I189" s="229"/>
      <c r="J189" s="229"/>
      <c r="K189" s="229"/>
      <c r="L189" s="229"/>
    </row>
    <row r="190" spans="1:12" s="225" customFormat="1" ht="16.5" customHeight="1">
      <c r="A190" s="397" t="s">
        <v>539</v>
      </c>
      <c r="B190" s="397"/>
      <c r="C190" s="397"/>
      <c r="D190" s="397"/>
      <c r="E190" s="397"/>
      <c r="F190" s="397"/>
      <c r="G190" s="229"/>
      <c r="H190" s="229"/>
      <c r="I190" s="229"/>
      <c r="J190" s="229"/>
      <c r="K190" s="229"/>
      <c r="L190" s="229"/>
    </row>
    <row r="191" spans="1:12" s="225" customFormat="1" ht="16.5" customHeight="1">
      <c r="A191" s="397"/>
      <c r="B191" s="397"/>
      <c r="C191" s="397"/>
      <c r="D191" s="397"/>
      <c r="E191" s="397"/>
      <c r="F191" s="397"/>
      <c r="G191" s="229"/>
      <c r="H191" s="229"/>
      <c r="I191" s="229"/>
      <c r="J191" s="229"/>
      <c r="K191" s="229"/>
      <c r="L191" s="229"/>
    </row>
    <row r="192" spans="1:12" s="225" customFormat="1" ht="16.5" customHeight="1">
      <c r="A192" s="398" t="s">
        <v>540</v>
      </c>
      <c r="B192" s="398"/>
      <c r="C192" s="398"/>
      <c r="D192" s="398"/>
      <c r="E192" s="398"/>
      <c r="F192" s="398"/>
      <c r="G192" s="229"/>
      <c r="H192" s="229"/>
      <c r="I192" s="229"/>
      <c r="J192" s="229"/>
      <c r="K192" s="229"/>
      <c r="L192" s="229"/>
    </row>
    <row r="193" spans="1:12" s="225" customFormat="1" ht="16.5" customHeight="1">
      <c r="A193" s="397" t="s">
        <v>541</v>
      </c>
      <c r="B193" s="397"/>
      <c r="C193" s="397"/>
      <c r="D193" s="397"/>
      <c r="E193" s="397"/>
      <c r="F193" s="397"/>
      <c r="G193" s="229"/>
      <c r="H193" s="229"/>
      <c r="I193" s="229"/>
      <c r="J193" s="229"/>
      <c r="K193" s="229"/>
      <c r="L193" s="229"/>
    </row>
    <row r="194" spans="1:12" s="225" customFormat="1" ht="16.5" customHeight="1">
      <c r="A194" s="399" t="s">
        <v>542</v>
      </c>
      <c r="B194" s="399"/>
      <c r="C194" s="399"/>
      <c r="D194" s="399"/>
      <c r="E194" s="399"/>
      <c r="F194" s="399"/>
      <c r="G194" s="229"/>
      <c r="H194" s="229"/>
      <c r="I194" s="229"/>
      <c r="J194" s="229"/>
      <c r="K194" s="229"/>
      <c r="L194" s="229"/>
    </row>
    <row r="195" spans="1:12" s="225" customFormat="1" ht="16.5" customHeight="1">
      <c r="A195" s="400" t="s">
        <v>955</v>
      </c>
      <c r="B195" s="400"/>
      <c r="C195" s="400"/>
      <c r="D195" s="400"/>
      <c r="E195" s="401"/>
      <c r="F195" s="401"/>
      <c r="G195" s="229"/>
      <c r="H195" s="229"/>
      <c r="I195" s="229"/>
      <c r="J195" s="229"/>
      <c r="K195" s="229"/>
      <c r="L195" s="229"/>
    </row>
    <row r="196" spans="1:12" s="317" customFormat="1" ht="16.5" customHeight="1">
      <c r="A196" s="400" t="s">
        <v>988</v>
      </c>
      <c r="B196" s="400"/>
      <c r="C196" s="400"/>
      <c r="D196" s="400"/>
      <c r="E196" s="401"/>
      <c r="F196" s="401"/>
      <c r="G196" s="266"/>
      <c r="H196" s="266"/>
      <c r="I196" s="266"/>
      <c r="J196" s="266"/>
      <c r="K196" s="266"/>
      <c r="L196" s="266"/>
    </row>
    <row r="197" spans="1:12" s="317" customFormat="1" ht="16.5" customHeight="1">
      <c r="A197" s="399" t="s">
        <v>802</v>
      </c>
      <c r="B197" s="399"/>
      <c r="C197" s="399"/>
      <c r="D197" s="399"/>
      <c r="E197" s="433"/>
      <c r="F197" s="433"/>
      <c r="G197" s="266"/>
      <c r="H197" s="266"/>
      <c r="I197" s="266"/>
      <c r="J197" s="266"/>
      <c r="K197" s="266"/>
      <c r="L197" s="266"/>
    </row>
    <row r="198" spans="1:12" s="317" customFormat="1" ht="16.5" customHeight="1">
      <c r="A198" s="399" t="s">
        <v>803</v>
      </c>
      <c r="B198" s="399"/>
      <c r="C198" s="399"/>
      <c r="D198" s="399"/>
      <c r="E198" s="433"/>
      <c r="F198" s="433"/>
      <c r="G198" s="266"/>
      <c r="H198" s="266"/>
      <c r="I198" s="266"/>
      <c r="J198" s="266"/>
      <c r="K198" s="266"/>
      <c r="L198" s="266"/>
    </row>
    <row r="199" spans="1:12" s="317" customFormat="1" ht="16.5" customHeight="1">
      <c r="A199" s="400" t="s">
        <v>862</v>
      </c>
      <c r="B199" s="400"/>
      <c r="C199" s="400"/>
      <c r="D199" s="400"/>
      <c r="E199" s="401"/>
      <c r="F199" s="401"/>
      <c r="G199" s="266"/>
      <c r="H199" s="266"/>
      <c r="I199" s="266"/>
      <c r="J199" s="266"/>
      <c r="K199" s="266"/>
      <c r="L199" s="266"/>
    </row>
    <row r="200" spans="1:12" s="317" customFormat="1" ht="16.5" customHeight="1">
      <c r="A200" s="400" t="s">
        <v>863</v>
      </c>
      <c r="B200" s="400"/>
      <c r="C200" s="400"/>
      <c r="D200" s="400"/>
      <c r="E200" s="401"/>
      <c r="F200" s="401"/>
      <c r="G200" s="266"/>
      <c r="H200" s="266"/>
      <c r="I200" s="266"/>
      <c r="J200" s="266"/>
      <c r="K200" s="266"/>
      <c r="L200" s="266"/>
    </row>
    <row r="201" spans="1:12" s="317" customFormat="1" ht="16.5" customHeight="1">
      <c r="A201" s="397" t="s">
        <v>543</v>
      </c>
      <c r="B201" s="397"/>
      <c r="C201" s="397"/>
      <c r="D201" s="397"/>
      <c r="E201" s="397"/>
      <c r="F201" s="397"/>
      <c r="G201" s="266"/>
      <c r="H201" s="266"/>
      <c r="I201" s="266"/>
      <c r="J201" s="266"/>
      <c r="K201" s="266"/>
      <c r="L201" s="266"/>
    </row>
    <row r="202" spans="1:12" s="317" customFormat="1" ht="16.5" customHeight="1">
      <c r="A202" s="398"/>
      <c r="B202" s="398"/>
      <c r="C202" s="398"/>
      <c r="D202" s="398"/>
      <c r="E202" s="398"/>
      <c r="F202" s="398"/>
      <c r="G202" s="266"/>
      <c r="H202" s="266"/>
      <c r="I202" s="266"/>
      <c r="J202" s="266"/>
      <c r="K202" s="266"/>
      <c r="L202" s="266"/>
    </row>
    <row r="203" spans="1:12" s="317" customFormat="1" ht="16.5" customHeight="1">
      <c r="A203" s="397" t="s">
        <v>544</v>
      </c>
      <c r="B203" s="397"/>
      <c r="C203" s="397"/>
      <c r="D203" s="397"/>
      <c r="E203" s="397"/>
      <c r="F203" s="397"/>
      <c r="G203" s="266"/>
      <c r="H203" s="266"/>
      <c r="I203" s="266"/>
      <c r="J203" s="266"/>
      <c r="K203" s="266"/>
      <c r="L203" s="266"/>
    </row>
    <row r="204" spans="1:12" s="317" customFormat="1" ht="16.5" customHeight="1">
      <c r="A204" s="397" t="s">
        <v>545</v>
      </c>
      <c r="B204" s="397"/>
      <c r="C204" s="397"/>
      <c r="D204" s="397"/>
      <c r="E204" s="397"/>
      <c r="F204" s="397"/>
      <c r="G204" s="266"/>
      <c r="H204" s="266"/>
      <c r="I204" s="266"/>
      <c r="J204" s="266"/>
      <c r="K204" s="266"/>
      <c r="L204" s="266"/>
    </row>
    <row r="205" spans="1:12" s="317" customFormat="1" ht="27" customHeight="1">
      <c r="A205" s="397" t="s">
        <v>546</v>
      </c>
      <c r="B205" s="397"/>
      <c r="C205" s="397"/>
      <c r="D205" s="397"/>
      <c r="E205" s="397"/>
      <c r="F205" s="397"/>
      <c r="G205" s="266"/>
      <c r="H205" s="266"/>
      <c r="I205" s="266"/>
      <c r="J205" s="266"/>
      <c r="K205" s="266"/>
      <c r="L205" s="266"/>
    </row>
    <row r="206" spans="1:12" s="317" customFormat="1" ht="20.25" customHeight="1">
      <c r="A206" s="397" t="s">
        <v>547</v>
      </c>
      <c r="B206" s="397"/>
      <c r="C206" s="397"/>
      <c r="D206" s="397"/>
      <c r="E206" s="397"/>
      <c r="F206" s="397"/>
      <c r="G206" s="266"/>
      <c r="H206" s="266"/>
      <c r="I206" s="266"/>
      <c r="J206" s="266"/>
      <c r="K206" s="266"/>
      <c r="L206" s="266"/>
    </row>
    <row r="207" spans="1:12" s="225" customFormat="1" ht="16.5" customHeight="1">
      <c r="A207" s="437" t="s">
        <v>826</v>
      </c>
      <c r="B207" s="437"/>
      <c r="C207" s="437"/>
      <c r="D207" s="437"/>
      <c r="E207" s="437"/>
      <c r="F207" s="437"/>
      <c r="G207" s="229"/>
      <c r="H207" s="229"/>
      <c r="I207" s="229"/>
      <c r="J207" s="229"/>
      <c r="K207" s="229"/>
      <c r="L207" s="229"/>
    </row>
    <row r="208" spans="1:12" s="225" customFormat="1" ht="16.5" customHeight="1">
      <c r="A208" s="397" t="s">
        <v>812</v>
      </c>
      <c r="B208" s="397"/>
      <c r="C208" s="397"/>
      <c r="D208" s="397"/>
      <c r="E208" s="397"/>
      <c r="F208" s="397"/>
      <c r="G208" s="229"/>
      <c r="H208" s="229"/>
      <c r="I208" s="229"/>
      <c r="J208" s="229"/>
      <c r="K208" s="229"/>
      <c r="L208" s="229"/>
    </row>
    <row r="209" spans="1:12" s="225" customFormat="1" ht="16.5" customHeight="1">
      <c r="A209" s="397" t="s">
        <v>813</v>
      </c>
      <c r="B209" s="397"/>
      <c r="C209" s="397"/>
      <c r="D209" s="397"/>
      <c r="E209" s="397"/>
      <c r="F209" s="397"/>
      <c r="G209" s="229"/>
      <c r="H209" s="229"/>
      <c r="I209" s="229"/>
      <c r="J209" s="229"/>
      <c r="K209" s="229"/>
      <c r="L209" s="229"/>
    </row>
    <row r="210" spans="1:12" s="225" customFormat="1" ht="16.5" customHeight="1">
      <c r="A210" s="397" t="s">
        <v>814</v>
      </c>
      <c r="B210" s="397"/>
      <c r="C210" s="397"/>
      <c r="D210" s="397"/>
      <c r="E210" s="397"/>
      <c r="F210" s="397"/>
      <c r="G210" s="229"/>
      <c r="H210" s="229"/>
      <c r="I210" s="229"/>
      <c r="J210" s="229"/>
      <c r="K210" s="229"/>
      <c r="L210" s="229"/>
    </row>
    <row r="211" spans="1:12" s="225" customFormat="1" ht="16.5" customHeight="1">
      <c r="A211" s="397" t="s">
        <v>548</v>
      </c>
      <c r="B211" s="397"/>
      <c r="C211" s="397"/>
      <c r="D211" s="397"/>
      <c r="E211" s="397"/>
      <c r="F211" s="397"/>
      <c r="G211" s="229"/>
      <c r="H211" s="229"/>
      <c r="I211" s="229"/>
      <c r="J211" s="229"/>
      <c r="K211" s="229"/>
      <c r="L211" s="229"/>
    </row>
    <row r="212" spans="1:12" s="225" customFormat="1" ht="16.5" customHeight="1">
      <c r="A212" s="397" t="s">
        <v>815</v>
      </c>
      <c r="B212" s="397"/>
      <c r="C212" s="397"/>
      <c r="D212" s="397"/>
      <c r="E212" s="397"/>
      <c r="F212" s="397"/>
      <c r="G212" s="229"/>
      <c r="H212" s="229"/>
      <c r="I212" s="229"/>
      <c r="J212" s="229"/>
      <c r="K212" s="229"/>
      <c r="L212" s="229"/>
    </row>
    <row r="213" spans="1:12" s="225" customFormat="1" ht="16.5" customHeight="1">
      <c r="A213" s="397" t="s">
        <v>549</v>
      </c>
      <c r="B213" s="397"/>
      <c r="C213" s="397"/>
      <c r="D213" s="397"/>
      <c r="E213" s="397"/>
      <c r="F213" s="397"/>
      <c r="G213" s="229"/>
      <c r="H213" s="229"/>
      <c r="I213" s="229"/>
      <c r="J213" s="229"/>
      <c r="K213" s="229"/>
      <c r="L213" s="229"/>
    </row>
    <row r="214" spans="1:12" s="225" customFormat="1" ht="16.5" customHeight="1">
      <c r="A214" s="397" t="s">
        <v>816</v>
      </c>
      <c r="B214" s="397"/>
      <c r="C214" s="397"/>
      <c r="D214" s="397"/>
      <c r="E214" s="397"/>
      <c r="F214" s="397"/>
      <c r="G214" s="229"/>
      <c r="H214" s="229"/>
      <c r="I214" s="229"/>
      <c r="J214" s="229"/>
      <c r="K214" s="229"/>
      <c r="L214" s="229"/>
    </row>
    <row r="215" spans="1:12" s="225" customFormat="1" ht="16.5" customHeight="1">
      <c r="A215" s="397" t="s">
        <v>989</v>
      </c>
      <c r="B215" s="397"/>
      <c r="C215" s="397"/>
      <c r="D215" s="397"/>
      <c r="E215" s="397"/>
      <c r="F215" s="397"/>
      <c r="G215" s="229"/>
      <c r="H215" s="229"/>
      <c r="I215" s="229"/>
      <c r="J215" s="229"/>
      <c r="K215" s="229"/>
      <c r="L215" s="229"/>
    </row>
    <row r="216" spans="1:12" s="225" customFormat="1" ht="16.5" customHeight="1">
      <c r="A216" s="438" t="s">
        <v>550</v>
      </c>
      <c r="B216" s="438"/>
      <c r="C216" s="438"/>
      <c r="D216" s="438"/>
      <c r="E216" s="438"/>
      <c r="F216" s="438"/>
      <c r="G216" s="229"/>
      <c r="H216" s="229"/>
      <c r="I216" s="229"/>
      <c r="J216" s="229"/>
      <c r="K216" s="229"/>
      <c r="L216" s="229"/>
    </row>
    <row r="217" spans="1:12" s="225" customFormat="1" ht="16.5" customHeight="1">
      <c r="A217" s="438" t="s">
        <v>551</v>
      </c>
      <c r="B217" s="438"/>
      <c r="C217" s="438"/>
      <c r="D217" s="438"/>
      <c r="E217" s="438"/>
      <c r="F217" s="438"/>
      <c r="G217" s="229"/>
      <c r="H217" s="229"/>
      <c r="I217" s="229"/>
      <c r="J217" s="229"/>
      <c r="K217" s="229"/>
      <c r="L217" s="229"/>
    </row>
    <row r="218" spans="1:12" s="225" customFormat="1" ht="16.5" customHeight="1">
      <c r="A218" s="438" t="s">
        <v>552</v>
      </c>
      <c r="B218" s="438"/>
      <c r="C218" s="438"/>
      <c r="D218" s="438"/>
      <c r="E218" s="438"/>
      <c r="F218" s="438"/>
      <c r="G218" s="229"/>
      <c r="H218" s="229"/>
      <c r="I218" s="229"/>
      <c r="J218" s="229"/>
      <c r="K218" s="229"/>
      <c r="L218" s="229"/>
    </row>
    <row r="219" spans="1:12" s="225" customFormat="1" ht="16.5" customHeight="1">
      <c r="A219" s="438" t="s">
        <v>553</v>
      </c>
      <c r="B219" s="438"/>
      <c r="C219" s="438"/>
      <c r="D219" s="438"/>
      <c r="E219" s="438"/>
      <c r="F219" s="438"/>
      <c r="G219" s="229"/>
      <c r="H219" s="229"/>
      <c r="I219" s="229"/>
      <c r="J219" s="229"/>
      <c r="K219" s="229"/>
      <c r="L219" s="229"/>
    </row>
    <row r="220" spans="1:12" s="225" customFormat="1" ht="16.5" customHeight="1">
      <c r="A220" s="397" t="s">
        <v>817</v>
      </c>
      <c r="B220" s="397"/>
      <c r="C220" s="397"/>
      <c r="D220" s="397"/>
      <c r="E220" s="397"/>
      <c r="F220" s="397"/>
      <c r="G220" s="229"/>
      <c r="H220" s="229"/>
      <c r="I220" s="229"/>
      <c r="J220" s="229"/>
      <c r="K220" s="229"/>
      <c r="L220" s="229"/>
    </row>
    <row r="221" spans="1:12" s="225" customFormat="1" ht="16.5" customHeight="1">
      <c r="A221" s="437" t="s">
        <v>554</v>
      </c>
      <c r="B221" s="437"/>
      <c r="C221" s="437"/>
      <c r="D221" s="437"/>
      <c r="E221" s="437"/>
      <c r="F221" s="437"/>
      <c r="G221" s="229"/>
      <c r="H221" s="229"/>
      <c r="I221" s="229"/>
      <c r="J221" s="229"/>
      <c r="K221" s="229"/>
      <c r="L221" s="229"/>
    </row>
    <row r="222" spans="1:12" s="225" customFormat="1" ht="16.5" customHeight="1">
      <c r="A222" s="397" t="s">
        <v>818</v>
      </c>
      <c r="B222" s="397"/>
      <c r="C222" s="397"/>
      <c r="D222" s="397"/>
      <c r="E222" s="397"/>
      <c r="F222" s="397"/>
      <c r="G222" s="229"/>
      <c r="H222" s="229"/>
      <c r="I222" s="229"/>
      <c r="J222" s="229"/>
      <c r="K222" s="229"/>
      <c r="L222" s="229"/>
    </row>
    <row r="223" spans="1:12" s="225" customFormat="1" ht="16.5" customHeight="1">
      <c r="A223" s="397" t="s">
        <v>819</v>
      </c>
      <c r="B223" s="397"/>
      <c r="C223" s="397"/>
      <c r="D223" s="397"/>
      <c r="E223" s="397"/>
      <c r="F223" s="397"/>
      <c r="G223" s="229"/>
      <c r="H223" s="229"/>
      <c r="I223" s="229"/>
      <c r="J223" s="229"/>
      <c r="K223" s="229"/>
      <c r="L223" s="229"/>
    </row>
    <row r="224" spans="1:12" ht="16.5" customHeight="1">
      <c r="A224" s="397" t="s">
        <v>820</v>
      </c>
      <c r="B224" s="397"/>
      <c r="C224" s="397"/>
      <c r="D224" s="397"/>
      <c r="E224" s="397"/>
      <c r="F224" s="397"/>
      <c r="G224" s="229"/>
      <c r="H224" s="266"/>
      <c r="I224" s="266"/>
      <c r="J224" s="266"/>
      <c r="K224" s="266"/>
      <c r="L224" s="266"/>
    </row>
    <row r="225" spans="1:12" ht="16.5" customHeight="1">
      <c r="A225" s="397" t="s">
        <v>555</v>
      </c>
      <c r="B225" s="397"/>
      <c r="C225" s="397"/>
      <c r="D225" s="397"/>
      <c r="E225" s="397"/>
      <c r="F225" s="397"/>
      <c r="G225" s="229"/>
      <c r="H225" s="266"/>
      <c r="I225" s="266"/>
      <c r="J225" s="266"/>
      <c r="K225" s="266"/>
      <c r="L225" s="266"/>
    </row>
    <row r="226" spans="1:12" ht="16.5" customHeight="1">
      <c r="A226" s="397" t="s">
        <v>821</v>
      </c>
      <c r="B226" s="397"/>
      <c r="C226" s="397"/>
      <c r="D226" s="397"/>
      <c r="E226" s="397"/>
      <c r="F226" s="397"/>
      <c r="G226" s="229"/>
      <c r="H226" s="266"/>
      <c r="I226" s="266"/>
      <c r="J226" s="266"/>
      <c r="K226" s="266"/>
      <c r="L226" s="266"/>
    </row>
    <row r="227" spans="1:12" ht="16.5" customHeight="1">
      <c r="A227" s="397" t="s">
        <v>555</v>
      </c>
      <c r="B227" s="397"/>
      <c r="C227" s="397"/>
      <c r="D227" s="397"/>
      <c r="E227" s="397"/>
      <c r="F227" s="397"/>
      <c r="G227" s="229"/>
      <c r="H227" s="266"/>
      <c r="I227" s="266"/>
      <c r="J227" s="266"/>
      <c r="K227" s="266"/>
      <c r="L227" s="266"/>
    </row>
    <row r="228" spans="1:12" ht="16.5" customHeight="1">
      <c r="A228" s="302"/>
      <c r="B228" s="302"/>
      <c r="C228" s="302"/>
      <c r="D228" s="302"/>
      <c r="E228" s="302"/>
      <c r="F228" s="302"/>
      <c r="G228" s="229"/>
      <c r="H228" s="266"/>
      <c r="I228" s="266"/>
      <c r="J228" s="266"/>
      <c r="K228" s="266"/>
      <c r="L228" s="266"/>
    </row>
    <row r="229" spans="1:12" ht="16.5" customHeight="1">
      <c r="A229" s="398" t="s">
        <v>556</v>
      </c>
      <c r="B229" s="398"/>
      <c r="C229" s="398"/>
      <c r="D229" s="398"/>
      <c r="E229" s="398"/>
      <c r="F229" s="398"/>
      <c r="G229" s="229"/>
      <c r="H229" s="266"/>
      <c r="I229" s="266"/>
      <c r="J229" s="266"/>
      <c r="K229" s="266"/>
      <c r="L229" s="266"/>
    </row>
    <row r="230" spans="1:12" ht="16.5" customHeight="1">
      <c r="A230" s="397" t="s">
        <v>557</v>
      </c>
      <c r="B230" s="397"/>
      <c r="C230" s="397"/>
      <c r="D230" s="397"/>
      <c r="E230" s="397"/>
      <c r="F230" s="397"/>
      <c r="G230" s="229"/>
      <c r="H230" s="266"/>
      <c r="I230" s="266"/>
      <c r="J230" s="266"/>
      <c r="K230" s="266"/>
      <c r="L230" s="266"/>
    </row>
    <row r="231" spans="1:12" ht="16.5" customHeight="1">
      <c r="A231" s="399" t="s">
        <v>796</v>
      </c>
      <c r="B231" s="399"/>
      <c r="C231" s="399"/>
      <c r="D231" s="399"/>
      <c r="E231" s="399"/>
      <c r="F231" s="399"/>
      <c r="G231" s="229"/>
      <c r="H231" s="266"/>
      <c r="I231" s="266"/>
      <c r="J231" s="266"/>
      <c r="K231" s="266"/>
      <c r="L231" s="266"/>
    </row>
    <row r="232" spans="1:12" ht="16.5" customHeight="1">
      <c r="A232" s="399" t="s">
        <v>558</v>
      </c>
      <c r="B232" s="399"/>
      <c r="C232" s="399"/>
      <c r="D232" s="399"/>
      <c r="E232" s="399"/>
      <c r="F232" s="399"/>
      <c r="G232" s="229"/>
      <c r="H232" s="266"/>
      <c r="I232" s="266"/>
      <c r="J232" s="266"/>
      <c r="K232" s="266"/>
      <c r="L232" s="266"/>
    </row>
    <row r="233" spans="1:12" ht="16.5" customHeight="1">
      <c r="A233" s="400" t="s">
        <v>559</v>
      </c>
      <c r="B233" s="400"/>
      <c r="C233" s="400"/>
      <c r="D233" s="400"/>
      <c r="E233" s="400"/>
      <c r="F233" s="400"/>
      <c r="G233" s="229"/>
      <c r="H233" s="266"/>
      <c r="I233" s="266"/>
      <c r="J233" s="266"/>
      <c r="K233" s="266"/>
      <c r="L233" s="266"/>
    </row>
    <row r="234" spans="1:12" ht="16.5" customHeight="1">
      <c r="A234" s="400" t="s">
        <v>560</v>
      </c>
      <c r="B234" s="400"/>
      <c r="C234" s="400"/>
      <c r="D234" s="400"/>
      <c r="E234" s="400"/>
      <c r="F234" s="400"/>
      <c r="G234" s="400"/>
      <c r="H234" s="266"/>
      <c r="I234" s="266"/>
      <c r="J234" s="266"/>
      <c r="K234" s="266"/>
      <c r="L234" s="266"/>
    </row>
    <row r="235" spans="1:12" ht="16.5" customHeight="1">
      <c r="A235" s="302"/>
      <c r="B235" s="302"/>
      <c r="C235" s="302"/>
      <c r="D235" s="302"/>
      <c r="E235" s="302"/>
      <c r="F235" s="302"/>
      <c r="G235" s="229"/>
      <c r="H235" s="266"/>
      <c r="I235" s="266"/>
      <c r="J235" s="266"/>
      <c r="K235" s="266"/>
      <c r="L235" s="266"/>
    </row>
    <row r="236" spans="1:12" ht="16.5" customHeight="1">
      <c r="A236" s="397" t="s">
        <v>561</v>
      </c>
      <c r="B236" s="397"/>
      <c r="C236" s="397"/>
      <c r="D236" s="397"/>
      <c r="E236" s="397"/>
      <c r="F236" s="397"/>
      <c r="G236" s="229"/>
      <c r="H236" s="266"/>
      <c r="I236" s="266"/>
      <c r="J236" s="266"/>
      <c r="K236" s="266"/>
      <c r="L236" s="266"/>
    </row>
    <row r="237" spans="1:12" ht="16.5" customHeight="1">
      <c r="A237" s="397" t="s">
        <v>562</v>
      </c>
      <c r="B237" s="397"/>
      <c r="C237" s="397"/>
      <c r="D237" s="397"/>
      <c r="E237" s="397"/>
      <c r="F237" s="397"/>
      <c r="G237" s="229"/>
      <c r="H237" s="266"/>
      <c r="I237" s="266"/>
      <c r="J237" s="266"/>
      <c r="K237" s="266"/>
      <c r="L237" s="266"/>
    </row>
    <row r="238" spans="1:12" ht="16.5" customHeight="1">
      <c r="A238" s="400"/>
      <c r="B238" s="400"/>
      <c r="C238" s="400"/>
      <c r="D238" s="400"/>
      <c r="E238" s="401"/>
      <c r="F238" s="401"/>
      <c r="G238" s="229"/>
      <c r="H238" s="266"/>
      <c r="I238" s="266"/>
      <c r="J238" s="266"/>
      <c r="K238" s="266"/>
      <c r="L238" s="266"/>
    </row>
    <row r="239" spans="1:12" ht="16.5" customHeight="1">
      <c r="A239" s="397" t="s">
        <v>544</v>
      </c>
      <c r="B239" s="397"/>
      <c r="C239" s="397"/>
      <c r="D239" s="397"/>
      <c r="E239" s="397"/>
      <c r="F239" s="397"/>
      <c r="G239" s="229"/>
      <c r="H239" s="266"/>
      <c r="I239" s="266"/>
      <c r="J239" s="266"/>
      <c r="K239" s="266"/>
      <c r="L239" s="266"/>
    </row>
    <row r="240" spans="1:12" ht="16.5" customHeight="1">
      <c r="A240" s="398" t="s">
        <v>864</v>
      </c>
      <c r="B240" s="398"/>
      <c r="C240" s="398"/>
      <c r="D240" s="398"/>
      <c r="E240" s="398"/>
      <c r="F240" s="398"/>
      <c r="G240" s="229"/>
      <c r="H240" s="266"/>
      <c r="I240" s="266"/>
      <c r="J240" s="266"/>
      <c r="K240" s="266"/>
      <c r="L240" s="266"/>
    </row>
    <row r="241" spans="1:12" ht="16.5" customHeight="1">
      <c r="A241" s="398" t="s">
        <v>865</v>
      </c>
      <c r="B241" s="398"/>
      <c r="C241" s="398"/>
      <c r="D241" s="398"/>
      <c r="E241" s="398"/>
      <c r="F241" s="398"/>
      <c r="G241" s="229"/>
      <c r="H241" s="266"/>
      <c r="I241" s="266"/>
      <c r="J241" s="266"/>
      <c r="K241" s="266"/>
      <c r="L241" s="266"/>
    </row>
    <row r="242" spans="1:12" ht="16.5" customHeight="1">
      <c r="A242" s="397" t="s">
        <v>742</v>
      </c>
      <c r="B242" s="397"/>
      <c r="C242" s="397"/>
      <c r="D242" s="397"/>
      <c r="E242" s="397"/>
      <c r="F242" s="397"/>
      <c r="G242" s="229"/>
      <c r="H242" s="266"/>
      <c r="I242" s="266"/>
      <c r="J242" s="266"/>
      <c r="K242" s="266"/>
      <c r="L242" s="266"/>
    </row>
    <row r="243" spans="1:12" ht="16.5" customHeight="1">
      <c r="A243" s="397" t="s">
        <v>563</v>
      </c>
      <c r="B243" s="397"/>
      <c r="C243" s="397"/>
      <c r="D243" s="397"/>
      <c r="E243" s="397"/>
      <c r="F243" s="397"/>
      <c r="G243" s="229"/>
      <c r="H243" s="266"/>
      <c r="I243" s="266"/>
      <c r="J243" s="266"/>
      <c r="K243" s="266"/>
      <c r="L243" s="266"/>
    </row>
    <row r="244" spans="1:12" ht="16.5" customHeight="1">
      <c r="A244" s="398" t="s">
        <v>564</v>
      </c>
      <c r="B244" s="398"/>
      <c r="C244" s="398"/>
      <c r="D244" s="398"/>
      <c r="E244" s="398"/>
      <c r="F244" s="398"/>
      <c r="G244" s="229"/>
      <c r="H244" s="266"/>
      <c r="I244" s="266"/>
      <c r="J244" s="266"/>
      <c r="K244" s="266"/>
      <c r="L244" s="266"/>
    </row>
    <row r="245" spans="1:12" s="237" customFormat="1" ht="16.5" customHeight="1">
      <c r="A245" s="397" t="s">
        <v>565</v>
      </c>
      <c r="B245" s="397"/>
      <c r="C245" s="397"/>
      <c r="D245" s="397"/>
      <c r="E245" s="397"/>
      <c r="F245" s="397"/>
      <c r="G245" s="229"/>
      <c r="H245" s="266"/>
      <c r="I245" s="266"/>
      <c r="J245" s="266"/>
      <c r="K245" s="266"/>
      <c r="L245" s="266"/>
    </row>
    <row r="246" spans="1:12" ht="16.5" customHeight="1">
      <c r="A246" s="397" t="s">
        <v>990</v>
      </c>
      <c r="B246" s="397"/>
      <c r="C246" s="397"/>
      <c r="D246" s="397"/>
      <c r="E246" s="397"/>
      <c r="F246" s="397"/>
      <c r="G246" s="229"/>
      <c r="H246" s="266"/>
      <c r="I246" s="266"/>
      <c r="J246" s="266"/>
      <c r="K246" s="266"/>
      <c r="L246" s="266"/>
    </row>
    <row r="247" spans="1:12" ht="16.5" customHeight="1">
      <c r="A247" s="400" t="s">
        <v>795</v>
      </c>
      <c r="B247" s="400"/>
      <c r="C247" s="400"/>
      <c r="D247" s="400"/>
      <c r="E247" s="400"/>
      <c r="F247" s="400"/>
      <c r="G247" s="159"/>
      <c r="H247" s="159"/>
      <c r="I247" s="159"/>
      <c r="J247" s="159"/>
      <c r="K247" s="159"/>
      <c r="L247" s="159"/>
    </row>
    <row r="248" spans="1:12" ht="16.5" customHeight="1">
      <c r="A248" s="397" t="s">
        <v>566</v>
      </c>
      <c r="B248" s="397"/>
      <c r="C248" s="397"/>
      <c r="D248" s="397"/>
      <c r="E248" s="397"/>
      <c r="F248" s="397"/>
      <c r="G248" s="229"/>
      <c r="H248" s="266"/>
      <c r="I248" s="266"/>
      <c r="J248" s="266"/>
      <c r="K248" s="266"/>
      <c r="L248" s="266"/>
    </row>
    <row r="249" spans="1:12" ht="16.5" customHeight="1">
      <c r="A249" s="397" t="s">
        <v>991</v>
      </c>
      <c r="B249" s="397"/>
      <c r="C249" s="397"/>
      <c r="D249" s="397"/>
      <c r="E249" s="397"/>
      <c r="F249" s="397"/>
      <c r="G249" s="229"/>
      <c r="H249" s="266"/>
      <c r="I249" s="266"/>
      <c r="J249" s="266"/>
      <c r="K249" s="266"/>
      <c r="L249" s="266"/>
    </row>
    <row r="250" spans="1:12" ht="16.5" customHeight="1">
      <c r="A250" s="397" t="s">
        <v>992</v>
      </c>
      <c r="B250" s="397"/>
      <c r="C250" s="397"/>
      <c r="D250" s="397"/>
      <c r="E250" s="397"/>
      <c r="F250" s="397"/>
      <c r="G250" s="229"/>
      <c r="H250" s="266"/>
      <c r="I250" s="266"/>
      <c r="J250" s="266"/>
      <c r="K250" s="266"/>
      <c r="L250" s="266"/>
    </row>
    <row r="251" spans="1:12" ht="16.5" customHeight="1">
      <c r="A251" s="397" t="s">
        <v>993</v>
      </c>
      <c r="B251" s="397"/>
      <c r="C251" s="397"/>
      <c r="D251" s="397"/>
      <c r="E251" s="397"/>
      <c r="F251" s="397"/>
      <c r="G251" s="229"/>
      <c r="H251" s="266"/>
      <c r="I251" s="266"/>
      <c r="J251" s="266"/>
      <c r="K251" s="266"/>
      <c r="L251" s="266"/>
    </row>
    <row r="252" spans="1:12" ht="16.5" customHeight="1">
      <c r="A252" s="397" t="s">
        <v>567</v>
      </c>
      <c r="B252" s="397"/>
      <c r="C252" s="397"/>
      <c r="D252" s="397"/>
      <c r="E252" s="397"/>
      <c r="F252" s="397"/>
      <c r="G252" s="229"/>
      <c r="H252" s="266"/>
      <c r="I252" s="266"/>
      <c r="J252" s="266"/>
      <c r="K252" s="266"/>
      <c r="L252" s="266"/>
    </row>
    <row r="253" spans="1:12" ht="16.5" customHeight="1">
      <c r="A253" s="397" t="s">
        <v>568</v>
      </c>
      <c r="B253" s="397"/>
      <c r="C253" s="397"/>
      <c r="D253" s="397"/>
      <c r="E253" s="397"/>
      <c r="F253" s="397"/>
      <c r="G253" s="229"/>
      <c r="H253" s="266"/>
      <c r="I253" s="266"/>
      <c r="J253" s="266"/>
      <c r="K253" s="266"/>
      <c r="L253" s="266"/>
    </row>
    <row r="254" spans="1:12" ht="16.5" customHeight="1">
      <c r="A254" s="397" t="s">
        <v>569</v>
      </c>
      <c r="B254" s="397"/>
      <c r="C254" s="397"/>
      <c r="D254" s="397"/>
      <c r="E254" s="397"/>
      <c r="F254" s="397"/>
      <c r="G254" s="229"/>
      <c r="H254" s="266"/>
      <c r="I254" s="266"/>
      <c r="J254" s="266"/>
      <c r="K254" s="266"/>
      <c r="L254" s="266"/>
    </row>
    <row r="255" spans="1:12" s="237" customFormat="1" ht="16.5" customHeight="1">
      <c r="A255" s="397" t="s">
        <v>570</v>
      </c>
      <c r="B255" s="397"/>
      <c r="C255" s="397"/>
      <c r="D255" s="397"/>
      <c r="E255" s="397"/>
      <c r="F255" s="397"/>
      <c r="G255" s="229"/>
      <c r="H255" s="266"/>
      <c r="I255" s="266"/>
      <c r="J255" s="266"/>
      <c r="K255" s="266"/>
      <c r="L255" s="266"/>
    </row>
    <row r="256" spans="1:12" ht="16.5" customHeight="1">
      <c r="A256" s="397" t="s">
        <v>571</v>
      </c>
      <c r="B256" s="397"/>
      <c r="C256" s="397"/>
      <c r="D256" s="397"/>
      <c r="E256" s="397"/>
      <c r="F256" s="397"/>
      <c r="G256" s="229"/>
      <c r="H256" s="266"/>
      <c r="I256" s="266"/>
      <c r="J256" s="266"/>
      <c r="K256" s="266"/>
      <c r="L256" s="266"/>
    </row>
    <row r="257" spans="1:12" ht="16.5" customHeight="1">
      <c r="A257" s="400" t="s">
        <v>739</v>
      </c>
      <c r="B257" s="400"/>
      <c r="C257" s="400"/>
      <c r="D257" s="400"/>
      <c r="E257" s="400"/>
      <c r="F257" s="400"/>
      <c r="G257" s="159"/>
      <c r="H257" s="159"/>
      <c r="I257" s="159"/>
      <c r="J257" s="159"/>
      <c r="K257" s="159"/>
      <c r="L257" s="159"/>
    </row>
    <row r="258" spans="1:12" ht="16.5" customHeight="1">
      <c r="A258" s="397" t="s">
        <v>572</v>
      </c>
      <c r="B258" s="397"/>
      <c r="C258" s="397"/>
      <c r="D258" s="397"/>
      <c r="E258" s="397"/>
      <c r="F258" s="397"/>
      <c r="G258" s="266"/>
      <c r="H258" s="266"/>
      <c r="I258" s="266"/>
      <c r="J258" s="266"/>
      <c r="K258" s="266"/>
      <c r="L258" s="266"/>
    </row>
    <row r="259" spans="1:12" ht="16.5" customHeight="1">
      <c r="A259" s="302"/>
      <c r="B259" s="302"/>
      <c r="C259" s="302"/>
      <c r="D259" s="302"/>
      <c r="E259" s="302"/>
      <c r="F259" s="302"/>
      <c r="G259" s="266"/>
      <c r="H259" s="266"/>
      <c r="I259" s="266"/>
      <c r="J259" s="266"/>
      <c r="K259" s="266"/>
      <c r="L259" s="266"/>
    </row>
    <row r="260" spans="1:12" ht="16.5" customHeight="1">
      <c r="A260" s="302"/>
      <c r="B260" s="302"/>
      <c r="C260" s="302"/>
      <c r="D260" s="302"/>
      <c r="E260" s="302"/>
      <c r="F260" s="302"/>
      <c r="G260" s="266"/>
      <c r="H260" s="266"/>
      <c r="I260" s="266"/>
      <c r="J260" s="266"/>
      <c r="K260" s="266"/>
      <c r="L260" s="266"/>
    </row>
    <row r="261" spans="1:12" ht="16.5" customHeight="1">
      <c r="A261" s="302"/>
      <c r="B261" s="302"/>
      <c r="C261" s="302"/>
      <c r="D261" s="302"/>
      <c r="E261" s="302"/>
      <c r="F261" s="302"/>
      <c r="G261" s="266"/>
      <c r="H261" s="266"/>
      <c r="I261" s="266"/>
      <c r="J261" s="266"/>
      <c r="K261" s="266"/>
      <c r="L261" s="266"/>
    </row>
    <row r="262" spans="1:12" ht="16.5" customHeight="1">
      <c r="A262" s="302"/>
      <c r="B262" s="302"/>
      <c r="C262" s="302"/>
      <c r="D262" s="302"/>
      <c r="E262" s="302"/>
      <c r="F262" s="302"/>
      <c r="G262" s="266"/>
      <c r="H262" s="266"/>
      <c r="I262" s="266"/>
      <c r="J262" s="266"/>
      <c r="K262" s="266"/>
      <c r="L262" s="266"/>
    </row>
    <row r="263" spans="1:12" ht="16.5" customHeight="1">
      <c r="A263" s="302"/>
      <c r="B263" s="302"/>
      <c r="C263" s="302"/>
      <c r="D263" s="302"/>
      <c r="E263" s="302"/>
      <c r="F263" s="302"/>
      <c r="G263" s="266"/>
      <c r="H263" s="266"/>
      <c r="I263" s="266"/>
      <c r="J263" s="266"/>
      <c r="K263" s="266"/>
      <c r="L263" s="266"/>
    </row>
    <row r="264" spans="1:12" ht="16.5" customHeight="1">
      <c r="A264" s="302"/>
      <c r="B264" s="302"/>
      <c r="C264" s="302"/>
      <c r="D264" s="302"/>
      <c r="E264" s="302"/>
      <c r="F264" s="302"/>
      <c r="G264" s="266"/>
      <c r="H264" s="266"/>
      <c r="I264" s="266"/>
      <c r="J264" s="266"/>
      <c r="K264" s="266"/>
      <c r="L264" s="266"/>
    </row>
    <row r="265" spans="1:12" ht="16.5" customHeight="1">
      <c r="A265" s="302"/>
      <c r="B265" s="302"/>
      <c r="C265" s="302"/>
      <c r="D265" s="302"/>
      <c r="E265" s="302"/>
      <c r="F265" s="302"/>
      <c r="G265" s="266"/>
      <c r="H265" s="266"/>
      <c r="I265" s="266"/>
      <c r="J265" s="266"/>
      <c r="K265" s="266"/>
      <c r="L265" s="266"/>
    </row>
    <row r="266" spans="1:12" ht="16.5" customHeight="1">
      <c r="A266" s="437" t="s">
        <v>573</v>
      </c>
      <c r="B266" s="437"/>
      <c r="C266" s="437"/>
      <c r="D266" s="437"/>
      <c r="E266" s="437"/>
      <c r="F266" s="437"/>
      <c r="G266" s="266"/>
      <c r="H266" s="266"/>
      <c r="I266" s="266"/>
      <c r="J266" s="266"/>
      <c r="K266" s="266"/>
      <c r="L266" s="266"/>
    </row>
    <row r="267" spans="1:12" ht="16.5" customHeight="1">
      <c r="A267" s="397" t="s">
        <v>881</v>
      </c>
      <c r="B267" s="397"/>
      <c r="C267" s="397"/>
      <c r="D267" s="397"/>
      <c r="E267" s="397"/>
      <c r="F267" s="397"/>
      <c r="G267" s="266"/>
      <c r="H267" s="266"/>
      <c r="I267" s="266"/>
      <c r="J267" s="266"/>
      <c r="K267" s="266"/>
      <c r="L267" s="266"/>
    </row>
    <row r="268" spans="1:12" ht="16.5" customHeight="1">
      <c r="A268" s="397" t="s">
        <v>574</v>
      </c>
      <c r="B268" s="397"/>
      <c r="C268" s="397"/>
      <c r="D268" s="397"/>
      <c r="E268" s="397"/>
      <c r="F268" s="397"/>
      <c r="G268" s="266"/>
      <c r="H268" s="266"/>
      <c r="I268" s="266"/>
      <c r="J268" s="266"/>
      <c r="K268" s="266"/>
      <c r="L268" s="266"/>
    </row>
    <row r="269" spans="1:12" ht="16.5" customHeight="1">
      <c r="A269" s="397" t="s">
        <v>575</v>
      </c>
      <c r="B269" s="397"/>
      <c r="C269" s="397"/>
      <c r="D269" s="397"/>
      <c r="E269" s="397"/>
      <c r="F269" s="397"/>
      <c r="G269" s="266"/>
      <c r="H269" s="266"/>
      <c r="I269" s="266"/>
      <c r="J269" s="266"/>
      <c r="K269" s="266"/>
      <c r="L269" s="266"/>
    </row>
    <row r="270" spans="1:12" ht="16.5" customHeight="1">
      <c r="A270" s="397" t="s">
        <v>882</v>
      </c>
      <c r="B270" s="397"/>
      <c r="C270" s="397"/>
      <c r="D270" s="397"/>
      <c r="E270" s="397"/>
      <c r="F270" s="397"/>
      <c r="G270" s="266"/>
      <c r="H270" s="266"/>
      <c r="I270" s="266"/>
      <c r="J270" s="266"/>
      <c r="K270" s="266"/>
      <c r="L270" s="266"/>
    </row>
    <row r="271" spans="1:12" ht="16.5" customHeight="1">
      <c r="A271" s="397" t="s">
        <v>883</v>
      </c>
      <c r="B271" s="397"/>
      <c r="C271" s="397"/>
      <c r="D271" s="397"/>
      <c r="E271" s="397"/>
      <c r="F271" s="397"/>
      <c r="G271" s="266"/>
      <c r="H271" s="266"/>
      <c r="I271" s="266"/>
      <c r="J271" s="266"/>
      <c r="K271" s="266"/>
      <c r="L271" s="266"/>
    </row>
    <row r="272" spans="1:12" ht="16.5" customHeight="1">
      <c r="A272" s="397" t="s">
        <v>884</v>
      </c>
      <c r="B272" s="397"/>
      <c r="C272" s="397"/>
      <c r="D272" s="397"/>
      <c r="E272" s="397"/>
      <c r="F272" s="397"/>
      <c r="G272" s="266"/>
      <c r="H272" s="266"/>
      <c r="I272" s="266"/>
      <c r="J272" s="266"/>
      <c r="K272" s="266"/>
      <c r="L272" s="266"/>
    </row>
    <row r="273" spans="1:12" ht="16.5" customHeight="1">
      <c r="A273" s="397" t="s">
        <v>576</v>
      </c>
      <c r="B273" s="397"/>
      <c r="C273" s="397"/>
      <c r="D273" s="397"/>
      <c r="E273" s="397"/>
      <c r="F273" s="397"/>
      <c r="G273" s="266"/>
      <c r="H273" s="266"/>
      <c r="I273" s="266"/>
      <c r="J273" s="266"/>
      <c r="K273" s="266"/>
      <c r="L273" s="266"/>
    </row>
    <row r="274" spans="1:12" s="26" customFormat="1" ht="16.5" customHeight="1">
      <c r="A274" s="397" t="s">
        <v>885</v>
      </c>
      <c r="B274" s="397"/>
      <c r="C274" s="397"/>
      <c r="D274" s="397"/>
      <c r="E274" s="397"/>
      <c r="F274" s="397"/>
      <c r="G274" s="266"/>
      <c r="H274" s="266"/>
      <c r="I274" s="266"/>
      <c r="J274" s="266"/>
      <c r="K274" s="266"/>
      <c r="L274" s="266"/>
    </row>
    <row r="275" spans="1:12" ht="16.5" customHeight="1">
      <c r="A275" s="397" t="s">
        <v>577</v>
      </c>
      <c r="B275" s="397"/>
      <c r="C275" s="397"/>
      <c r="D275" s="397"/>
      <c r="E275" s="397"/>
      <c r="F275" s="397"/>
      <c r="G275" s="266"/>
      <c r="H275" s="266"/>
      <c r="I275" s="266"/>
      <c r="J275" s="266"/>
      <c r="K275" s="266"/>
      <c r="L275" s="266"/>
    </row>
    <row r="276" spans="1:12" ht="16.5" customHeight="1">
      <c r="A276" s="397" t="s">
        <v>886</v>
      </c>
      <c r="B276" s="397"/>
      <c r="C276" s="397"/>
      <c r="D276" s="397"/>
      <c r="E276" s="397"/>
      <c r="F276" s="397"/>
      <c r="G276" s="266"/>
      <c r="H276" s="266"/>
      <c r="I276" s="266"/>
      <c r="J276" s="266"/>
      <c r="K276" s="266"/>
      <c r="L276" s="266"/>
    </row>
    <row r="277" spans="1:12" ht="16.5" customHeight="1">
      <c r="A277" s="397" t="s">
        <v>887</v>
      </c>
      <c r="B277" s="397"/>
      <c r="C277" s="397"/>
      <c r="D277" s="397"/>
      <c r="E277" s="397"/>
      <c r="F277" s="397"/>
      <c r="G277" s="266"/>
      <c r="H277" s="266"/>
      <c r="I277" s="266"/>
      <c r="J277" s="266"/>
      <c r="K277" s="266"/>
      <c r="L277" s="266"/>
    </row>
    <row r="278" spans="1:12" ht="16.5" customHeight="1">
      <c r="A278" s="437" t="s">
        <v>888</v>
      </c>
      <c r="B278" s="437"/>
      <c r="C278" s="437"/>
      <c r="D278" s="437"/>
      <c r="E278" s="437"/>
      <c r="F278" s="437"/>
      <c r="G278" s="266"/>
      <c r="H278" s="266"/>
      <c r="I278" s="266"/>
      <c r="J278" s="266"/>
      <c r="K278" s="266"/>
      <c r="L278" s="266"/>
    </row>
    <row r="279" spans="1:12" ht="16.5" customHeight="1">
      <c r="A279" s="398" t="s">
        <v>727</v>
      </c>
      <c r="B279" s="398"/>
      <c r="C279" s="398"/>
      <c r="D279" s="398"/>
      <c r="E279" s="398"/>
      <c r="F279" s="398"/>
      <c r="G279" s="229"/>
      <c r="H279" s="229"/>
      <c r="I279" s="229"/>
      <c r="J279" s="229"/>
      <c r="K279" s="229"/>
      <c r="L279" s="229"/>
    </row>
    <row r="280" spans="1:12" ht="16.5" customHeight="1">
      <c r="A280" s="398" t="s">
        <v>578</v>
      </c>
      <c r="B280" s="398"/>
      <c r="C280" s="398"/>
      <c r="D280" s="398"/>
      <c r="E280" s="398"/>
      <c r="F280" s="398"/>
      <c r="G280" s="266"/>
      <c r="H280" s="266"/>
      <c r="I280" s="266"/>
      <c r="J280" s="266"/>
      <c r="K280" s="266"/>
      <c r="L280" s="266"/>
    </row>
    <row r="281" spans="1:12" ht="16.5" customHeight="1">
      <c r="A281" s="436" t="s">
        <v>579</v>
      </c>
      <c r="B281" s="436"/>
      <c r="C281" s="436"/>
      <c r="D281" s="436"/>
      <c r="E281" s="436"/>
      <c r="F281" s="436"/>
      <c r="G281" s="266"/>
      <c r="H281" s="266"/>
      <c r="I281" s="266"/>
      <c r="J281" s="266"/>
      <c r="K281" s="266"/>
      <c r="L281" s="266"/>
    </row>
    <row r="282" spans="1:12" ht="16.5" customHeight="1">
      <c r="A282" s="397" t="s">
        <v>809</v>
      </c>
      <c r="B282" s="397"/>
      <c r="C282" s="397"/>
      <c r="D282" s="397"/>
      <c r="E282" s="397"/>
      <c r="F282" s="397"/>
      <c r="G282" s="266"/>
      <c r="H282" s="266"/>
      <c r="I282" s="266"/>
      <c r="J282" s="266"/>
      <c r="K282" s="266"/>
      <c r="L282" s="266"/>
    </row>
    <row r="283" spans="1:12" ht="16.5" customHeight="1">
      <c r="A283" s="397" t="s">
        <v>580</v>
      </c>
      <c r="B283" s="397"/>
      <c r="C283" s="397"/>
      <c r="D283" s="397"/>
      <c r="E283" s="397"/>
      <c r="F283" s="397"/>
      <c r="G283" s="266"/>
      <c r="H283" s="266"/>
      <c r="I283" s="266"/>
      <c r="J283" s="266"/>
      <c r="K283" s="266"/>
      <c r="L283" s="266"/>
    </row>
    <row r="284" spans="1:12" ht="16.5" customHeight="1">
      <c r="A284" s="397" t="s">
        <v>581</v>
      </c>
      <c r="B284" s="397"/>
      <c r="C284" s="397"/>
      <c r="D284" s="397"/>
      <c r="E284" s="397"/>
      <c r="F284" s="397"/>
      <c r="G284" s="266"/>
      <c r="H284" s="266"/>
      <c r="I284" s="266"/>
      <c r="J284" s="266"/>
      <c r="K284" s="266"/>
      <c r="L284" s="266"/>
    </row>
    <row r="285" spans="1:12" s="318" customFormat="1" ht="16.5" customHeight="1">
      <c r="A285" s="397" t="s">
        <v>582</v>
      </c>
      <c r="B285" s="397"/>
      <c r="C285" s="397"/>
      <c r="D285" s="397"/>
      <c r="E285" s="397"/>
      <c r="F285" s="397"/>
      <c r="G285" s="266"/>
      <c r="H285" s="266"/>
      <c r="I285" s="266"/>
      <c r="J285" s="266"/>
      <c r="K285" s="266"/>
      <c r="L285" s="266"/>
    </row>
    <row r="286" spans="1:12" ht="16.5" customHeight="1">
      <c r="A286" s="397" t="s">
        <v>994</v>
      </c>
      <c r="B286" s="397"/>
      <c r="C286" s="397"/>
      <c r="D286" s="397"/>
      <c r="E286" s="397"/>
      <c r="F286" s="397"/>
      <c r="G286" s="266"/>
      <c r="H286" s="266"/>
      <c r="I286" s="266"/>
      <c r="J286" s="266"/>
      <c r="K286" s="266"/>
      <c r="L286" s="266"/>
    </row>
    <row r="287" spans="1:12" ht="16.5" customHeight="1">
      <c r="A287" s="397" t="s">
        <v>995</v>
      </c>
      <c r="B287" s="397"/>
      <c r="C287" s="397"/>
      <c r="D287" s="397"/>
      <c r="E287" s="397"/>
      <c r="F287" s="397"/>
      <c r="G287" s="266"/>
      <c r="H287" s="266"/>
      <c r="I287" s="266"/>
      <c r="J287" s="266"/>
      <c r="K287" s="266"/>
      <c r="L287" s="266"/>
    </row>
    <row r="288" spans="1:12" ht="16.5" customHeight="1">
      <c r="A288" s="414" t="s">
        <v>583</v>
      </c>
      <c r="B288" s="414"/>
      <c r="C288" s="414"/>
      <c r="D288" s="414"/>
      <c r="E288" s="414"/>
      <c r="F288" s="414"/>
    </row>
    <row r="289" spans="1:12" ht="16.5" customHeight="1">
      <c r="A289" s="414" t="s">
        <v>584</v>
      </c>
      <c r="B289" s="414"/>
      <c r="C289" s="414"/>
      <c r="D289" s="414"/>
      <c r="E289" s="414"/>
      <c r="F289" s="414"/>
    </row>
    <row r="290" spans="1:12" ht="16.5" customHeight="1">
      <c r="A290" s="435" t="s">
        <v>896</v>
      </c>
      <c r="B290" s="435"/>
      <c r="C290" s="435"/>
      <c r="D290" s="435"/>
      <c r="E290" s="435"/>
      <c r="F290" s="435"/>
      <c r="G290" s="319"/>
      <c r="H290" s="319"/>
      <c r="I290" s="319"/>
      <c r="J290" s="319"/>
      <c r="K290" s="319"/>
      <c r="L290" s="319"/>
    </row>
    <row r="291" spans="1:12" ht="16.5" customHeight="1">
      <c r="A291" s="414" t="s">
        <v>744</v>
      </c>
      <c r="B291" s="414"/>
      <c r="C291" s="414"/>
      <c r="D291" s="414"/>
      <c r="E291" s="414"/>
      <c r="F291" s="414"/>
    </row>
    <row r="292" spans="1:12" ht="16.5" customHeight="1">
      <c r="A292" s="414" t="s">
        <v>585</v>
      </c>
      <c r="B292" s="414"/>
      <c r="C292" s="414"/>
      <c r="D292" s="414"/>
      <c r="E292" s="414"/>
      <c r="F292" s="414"/>
    </row>
    <row r="293" spans="1:12" ht="16.5" customHeight="1">
      <c r="A293" s="414" t="s">
        <v>586</v>
      </c>
      <c r="B293" s="414"/>
      <c r="C293" s="414"/>
      <c r="D293" s="414"/>
      <c r="E293" s="414"/>
      <c r="F293" s="414"/>
    </row>
    <row r="294" spans="1:12" ht="16.5" customHeight="1">
      <c r="A294" s="414" t="s">
        <v>587</v>
      </c>
      <c r="B294" s="414"/>
      <c r="C294" s="414"/>
      <c r="D294" s="414"/>
      <c r="E294" s="414"/>
      <c r="F294" s="414"/>
    </row>
    <row r="295" spans="1:12" ht="16.5" customHeight="1">
      <c r="A295" s="414" t="s">
        <v>588</v>
      </c>
      <c r="B295" s="414"/>
      <c r="C295" s="414"/>
      <c r="D295" s="414"/>
      <c r="E295" s="414"/>
      <c r="F295" s="414"/>
    </row>
    <row r="296" spans="1:12" ht="16.5" customHeight="1">
      <c r="A296" s="414" t="s">
        <v>589</v>
      </c>
      <c r="B296" s="414"/>
      <c r="C296" s="414"/>
      <c r="D296" s="414"/>
      <c r="E296" s="414"/>
      <c r="F296" s="414"/>
    </row>
    <row r="297" spans="1:12" ht="16.5" customHeight="1">
      <c r="A297" s="414" t="s">
        <v>590</v>
      </c>
      <c r="B297" s="414"/>
      <c r="C297" s="414"/>
      <c r="D297" s="414"/>
      <c r="E297" s="414"/>
      <c r="F297" s="414"/>
    </row>
    <row r="298" spans="1:12" ht="16.5" customHeight="1">
      <c r="A298" s="414" t="s">
        <v>591</v>
      </c>
      <c r="B298" s="414"/>
      <c r="C298" s="414"/>
      <c r="D298" s="414"/>
      <c r="E298" s="414"/>
      <c r="F298" s="414"/>
    </row>
    <row r="299" spans="1:12" ht="16.5" customHeight="1">
      <c r="A299" s="414"/>
      <c r="B299" s="414"/>
      <c r="C299" s="414"/>
      <c r="D299" s="414"/>
      <c r="E299" s="414"/>
      <c r="F299" s="414"/>
    </row>
    <row r="300" spans="1:12" ht="16.5" customHeight="1">
      <c r="A300" s="416" t="s">
        <v>592</v>
      </c>
      <c r="B300" s="416"/>
      <c r="C300" s="416"/>
      <c r="D300" s="416"/>
      <c r="E300" s="416"/>
      <c r="F300" s="416"/>
    </row>
    <row r="301" spans="1:12" ht="16.5" customHeight="1">
      <c r="A301" s="414" t="s">
        <v>593</v>
      </c>
      <c r="B301" s="414"/>
      <c r="C301" s="414"/>
      <c r="D301" s="414"/>
      <c r="E301" s="414"/>
      <c r="F301" s="414"/>
    </row>
    <row r="302" spans="1:12" ht="16.5" customHeight="1">
      <c r="A302" s="423" t="s">
        <v>594</v>
      </c>
      <c r="B302" s="423"/>
      <c r="C302" s="423"/>
      <c r="D302" s="423"/>
      <c r="E302" s="423"/>
      <c r="F302" s="423"/>
    </row>
    <row r="303" spans="1:12" s="163" customFormat="1" ht="16.5" customHeight="1">
      <c r="A303" s="414"/>
      <c r="B303" s="414"/>
      <c r="C303" s="414"/>
      <c r="D303" s="414"/>
      <c r="E303" s="414"/>
      <c r="F303" s="414"/>
      <c r="G303" s="68"/>
      <c r="H303" s="68"/>
      <c r="I303" s="68"/>
      <c r="J303" s="68"/>
      <c r="K303" s="68"/>
      <c r="L303" s="68"/>
    </row>
    <row r="304" spans="1:12" ht="16.5" customHeight="1">
      <c r="A304" s="414" t="s">
        <v>561</v>
      </c>
      <c r="B304" s="414"/>
      <c r="C304" s="414"/>
      <c r="D304" s="414"/>
      <c r="E304" s="414"/>
      <c r="F304" s="414"/>
    </row>
    <row r="305" spans="1:12" ht="16.5" customHeight="1">
      <c r="A305" s="414" t="s">
        <v>595</v>
      </c>
      <c r="B305" s="414"/>
      <c r="C305" s="414"/>
      <c r="D305" s="414"/>
      <c r="E305" s="414"/>
      <c r="F305" s="414"/>
    </row>
    <row r="306" spans="1:12" ht="16.5" customHeight="1">
      <c r="A306" s="414" t="s">
        <v>596</v>
      </c>
      <c r="B306" s="414"/>
      <c r="C306" s="414"/>
      <c r="D306" s="414"/>
      <c r="E306" s="414"/>
      <c r="F306" s="414"/>
    </row>
    <row r="307" spans="1:12" ht="16.5" customHeight="1">
      <c r="A307" s="416" t="s">
        <v>597</v>
      </c>
      <c r="B307" s="416"/>
      <c r="C307" s="416"/>
      <c r="D307" s="416"/>
      <c r="E307" s="416"/>
      <c r="F307" s="416"/>
    </row>
    <row r="308" spans="1:12" ht="16.5" customHeight="1">
      <c r="A308" s="416" t="s">
        <v>745</v>
      </c>
      <c r="B308" s="416"/>
      <c r="C308" s="416"/>
      <c r="D308" s="416"/>
      <c r="E308" s="416"/>
      <c r="F308" s="416"/>
      <c r="G308" s="163"/>
      <c r="H308" s="163"/>
      <c r="I308" s="163"/>
      <c r="J308" s="163"/>
      <c r="K308" s="163"/>
      <c r="L308" s="163"/>
    </row>
    <row r="309" spans="1:12" s="163" customFormat="1" ht="16.5" customHeight="1">
      <c r="A309" s="414"/>
      <c r="B309" s="414"/>
      <c r="C309" s="414"/>
      <c r="D309" s="414"/>
      <c r="E309" s="414"/>
      <c r="F309" s="414"/>
      <c r="G309" s="68"/>
      <c r="H309" s="68"/>
      <c r="I309" s="68"/>
      <c r="J309" s="68"/>
      <c r="K309" s="68"/>
      <c r="L309" s="68"/>
    </row>
    <row r="310" spans="1:12" ht="16.5" customHeight="1">
      <c r="A310" s="414" t="s">
        <v>544</v>
      </c>
      <c r="B310" s="414"/>
      <c r="C310" s="414"/>
      <c r="D310" s="414"/>
      <c r="E310" s="414"/>
      <c r="F310" s="414"/>
    </row>
    <row r="311" spans="1:12" ht="16.5" customHeight="1">
      <c r="A311" s="414" t="s">
        <v>598</v>
      </c>
      <c r="B311" s="414"/>
      <c r="C311" s="414"/>
      <c r="D311" s="414"/>
      <c r="E311" s="414"/>
      <c r="F311" s="414"/>
    </row>
    <row r="312" spans="1:12" ht="16.5" customHeight="1">
      <c r="A312" s="414" t="s">
        <v>599</v>
      </c>
      <c r="B312" s="414"/>
      <c r="C312" s="414"/>
      <c r="D312" s="414"/>
      <c r="E312" s="414"/>
      <c r="F312" s="414"/>
    </row>
    <row r="313" spans="1:12" ht="16.5" customHeight="1">
      <c r="A313" s="414" t="s">
        <v>600</v>
      </c>
      <c r="B313" s="414"/>
      <c r="C313" s="414"/>
      <c r="D313" s="414"/>
      <c r="E313" s="414"/>
      <c r="F313" s="414"/>
    </row>
    <row r="314" spans="1:12" ht="16.5" customHeight="1">
      <c r="A314" s="434" t="s">
        <v>601</v>
      </c>
      <c r="B314" s="414"/>
      <c r="C314" s="414" t="s">
        <v>602</v>
      </c>
      <c r="D314" s="414"/>
      <c r="E314" s="414"/>
      <c r="F314" s="414"/>
      <c r="G314" s="163"/>
      <c r="H314" s="163"/>
      <c r="I314" s="163"/>
      <c r="J314" s="163"/>
      <c r="K314" s="163"/>
      <c r="L314" s="163"/>
    </row>
    <row r="315" spans="1:12" ht="16.5" customHeight="1">
      <c r="A315" s="414" t="s">
        <v>603</v>
      </c>
      <c r="B315" s="414"/>
      <c r="C315" s="414"/>
      <c r="D315" s="414"/>
      <c r="E315" s="414"/>
      <c r="F315" s="414"/>
    </row>
    <row r="316" spans="1:12" ht="16.5" customHeight="1">
      <c r="A316" s="414"/>
      <c r="B316" s="414"/>
      <c r="C316" s="414"/>
      <c r="D316" s="414"/>
      <c r="E316" s="414"/>
      <c r="F316" s="414"/>
    </row>
    <row r="317" spans="1:12" ht="16.5" customHeight="1">
      <c r="A317" s="416" t="s">
        <v>604</v>
      </c>
      <c r="B317" s="416"/>
      <c r="C317" s="416"/>
      <c r="D317" s="416"/>
      <c r="E317" s="416"/>
      <c r="F317" s="416"/>
    </row>
    <row r="318" spans="1:12" ht="16.5" customHeight="1">
      <c r="A318" s="414" t="s">
        <v>541</v>
      </c>
      <c r="B318" s="414"/>
      <c r="C318" s="414"/>
      <c r="D318" s="414"/>
      <c r="E318" s="414"/>
      <c r="F318" s="414"/>
    </row>
    <row r="319" spans="1:12" ht="16.5" customHeight="1">
      <c r="A319" s="400" t="s">
        <v>897</v>
      </c>
      <c r="B319" s="400"/>
      <c r="C319" s="400"/>
      <c r="D319" s="400"/>
      <c r="E319" s="400"/>
      <c r="F319" s="400"/>
    </row>
    <row r="320" spans="1:12" ht="16.5" customHeight="1">
      <c r="A320" s="400" t="s">
        <v>996</v>
      </c>
      <c r="B320" s="400"/>
      <c r="C320" s="400"/>
      <c r="D320" s="400"/>
      <c r="E320" s="400"/>
      <c r="F320" s="400"/>
    </row>
    <row r="321" spans="1:12" ht="16.5" customHeight="1">
      <c r="A321" s="399" t="s">
        <v>898</v>
      </c>
      <c r="B321" s="399"/>
      <c r="C321" s="399"/>
      <c r="D321" s="399"/>
      <c r="E321" s="433"/>
      <c r="F321" s="433"/>
    </row>
    <row r="322" spans="1:12" ht="16.5" customHeight="1">
      <c r="A322" s="420" t="s">
        <v>605</v>
      </c>
      <c r="B322" s="420"/>
      <c r="C322" s="420"/>
      <c r="D322" s="420"/>
      <c r="E322" s="421"/>
      <c r="F322" s="421"/>
    </row>
    <row r="323" spans="1:12" ht="16.5" customHeight="1">
      <c r="A323" s="420" t="s">
        <v>804</v>
      </c>
      <c r="B323" s="420"/>
      <c r="C323" s="420"/>
      <c r="D323" s="420"/>
      <c r="E323" s="421"/>
      <c r="F323" s="421"/>
    </row>
    <row r="324" spans="1:12" ht="16.5" customHeight="1">
      <c r="A324" s="422" t="s">
        <v>606</v>
      </c>
      <c r="B324" s="420"/>
      <c r="C324" s="420"/>
      <c r="D324" s="420"/>
      <c r="E324" s="421"/>
      <c r="F324" s="421"/>
    </row>
    <row r="325" spans="1:12" ht="16.5" customHeight="1">
      <c r="A325" s="420" t="s">
        <v>805</v>
      </c>
      <c r="B325" s="420"/>
      <c r="C325" s="420"/>
      <c r="D325" s="420"/>
      <c r="E325" s="421"/>
      <c r="F325" s="421"/>
    </row>
    <row r="326" spans="1:12" ht="16.5" customHeight="1">
      <c r="A326" s="432" t="s">
        <v>746</v>
      </c>
      <c r="B326" s="432"/>
      <c r="C326" s="432"/>
      <c r="D326" s="432"/>
      <c r="E326" s="432"/>
      <c r="F326" s="432"/>
    </row>
    <row r="327" spans="1:12" ht="16.5" customHeight="1">
      <c r="A327" s="420" t="s">
        <v>607</v>
      </c>
      <c r="B327" s="420"/>
      <c r="C327" s="420"/>
      <c r="D327" s="420"/>
      <c r="E327" s="421"/>
      <c r="F327" s="421"/>
    </row>
    <row r="328" spans="1:12" ht="16.5" customHeight="1">
      <c r="A328" s="420" t="s">
        <v>608</v>
      </c>
      <c r="B328" s="430"/>
      <c r="C328" s="430"/>
      <c r="D328" s="430"/>
      <c r="E328" s="431"/>
      <c r="F328" s="431"/>
    </row>
    <row r="329" spans="1:12" ht="16.5" customHeight="1">
      <c r="A329" s="420" t="s">
        <v>609</v>
      </c>
      <c r="B329" s="430"/>
      <c r="C329" s="430"/>
      <c r="D329" s="430"/>
      <c r="E329" s="431"/>
      <c r="F329" s="431"/>
    </row>
    <row r="330" spans="1:12" s="201" customFormat="1" ht="16.5" customHeight="1">
      <c r="A330" s="420" t="s">
        <v>610</v>
      </c>
      <c r="B330" s="420"/>
      <c r="C330" s="420"/>
      <c r="D330" s="420"/>
      <c r="E330" s="421"/>
      <c r="F330" s="421"/>
      <c r="G330" s="68"/>
      <c r="H330" s="68"/>
      <c r="I330" s="68"/>
      <c r="J330" s="68"/>
      <c r="K330" s="68"/>
      <c r="L330" s="68"/>
    </row>
    <row r="331" spans="1:12" s="201" customFormat="1" ht="16.5" customHeight="1">
      <c r="A331" s="425" t="s">
        <v>611</v>
      </c>
      <c r="B331" s="425"/>
      <c r="C331" s="425"/>
      <c r="D331" s="425"/>
      <c r="E331" s="426"/>
      <c r="F331" s="426"/>
      <c r="G331" s="68"/>
      <c r="H331" s="68"/>
      <c r="I331" s="68"/>
      <c r="J331" s="68"/>
      <c r="K331" s="68"/>
      <c r="L331" s="68"/>
    </row>
    <row r="332" spans="1:12" ht="16.5" customHeight="1">
      <c r="A332" s="425" t="s">
        <v>612</v>
      </c>
      <c r="B332" s="425"/>
      <c r="C332" s="425"/>
      <c r="D332" s="425"/>
      <c r="E332" s="426"/>
      <c r="F332" s="426"/>
    </row>
    <row r="333" spans="1:12" ht="16.5" customHeight="1">
      <c r="A333" s="425" t="s">
        <v>613</v>
      </c>
      <c r="B333" s="425"/>
      <c r="C333" s="425"/>
      <c r="D333" s="425"/>
      <c r="E333" s="426"/>
      <c r="F333" s="426"/>
    </row>
    <row r="334" spans="1:12" ht="16.5" customHeight="1">
      <c r="A334" s="420" t="s">
        <v>614</v>
      </c>
      <c r="B334" s="420"/>
      <c r="C334" s="420"/>
      <c r="D334" s="420"/>
      <c r="E334" s="421"/>
      <c r="F334" s="421"/>
    </row>
    <row r="335" spans="1:12" ht="16.5" customHeight="1">
      <c r="A335" s="424" t="s">
        <v>728</v>
      </c>
      <c r="B335" s="425"/>
      <c r="C335" s="425"/>
      <c r="D335" s="425"/>
      <c r="E335" s="426"/>
      <c r="F335" s="426"/>
      <c r="G335" s="26"/>
      <c r="H335" s="26"/>
      <c r="I335" s="26"/>
      <c r="J335" s="26"/>
      <c r="K335" s="26"/>
      <c r="L335" s="26"/>
    </row>
    <row r="336" spans="1:12" ht="16.5" customHeight="1">
      <c r="A336" s="427" t="s">
        <v>899</v>
      </c>
      <c r="B336" s="428"/>
      <c r="C336" s="428"/>
      <c r="D336" s="428"/>
      <c r="E336" s="429"/>
      <c r="F336" s="429"/>
      <c r="G336" s="26"/>
      <c r="H336" s="26"/>
      <c r="I336" s="26"/>
      <c r="J336" s="26"/>
      <c r="K336" s="26"/>
      <c r="L336" s="26"/>
    </row>
    <row r="337" spans="1:12" ht="16.5" customHeight="1">
      <c r="A337" s="320"/>
      <c r="B337" s="320"/>
      <c r="C337" s="320"/>
      <c r="D337" s="320"/>
      <c r="E337" s="321"/>
      <c r="F337" s="321"/>
    </row>
    <row r="338" spans="1:12" ht="16.5" customHeight="1">
      <c r="A338" s="414" t="s">
        <v>615</v>
      </c>
      <c r="B338" s="414"/>
      <c r="C338" s="414"/>
      <c r="D338" s="414"/>
      <c r="E338" s="414"/>
      <c r="F338" s="414"/>
    </row>
    <row r="339" spans="1:12" s="26" customFormat="1" ht="16.5" customHeight="1">
      <c r="A339" s="414" t="s">
        <v>616</v>
      </c>
      <c r="B339" s="414"/>
      <c r="C339" s="414"/>
      <c r="D339" s="414"/>
      <c r="E339" s="414"/>
      <c r="F339" s="414"/>
      <c r="G339" s="68"/>
      <c r="H339" s="68"/>
      <c r="I339" s="68"/>
      <c r="J339" s="68"/>
      <c r="K339" s="68"/>
      <c r="L339" s="68"/>
    </row>
    <row r="340" spans="1:12" s="26" customFormat="1" ht="16.5" customHeight="1">
      <c r="A340" s="420" t="s">
        <v>617</v>
      </c>
      <c r="B340" s="420"/>
      <c r="C340" s="420"/>
      <c r="D340" s="420"/>
      <c r="E340" s="421"/>
      <c r="F340" s="421"/>
      <c r="G340" s="68"/>
      <c r="H340" s="68"/>
      <c r="I340" s="68"/>
      <c r="J340" s="68"/>
      <c r="K340" s="68"/>
      <c r="L340" s="68"/>
    </row>
    <row r="341" spans="1:12" ht="16.5" customHeight="1">
      <c r="A341" s="414" t="s">
        <v>618</v>
      </c>
      <c r="B341" s="414"/>
      <c r="C341" s="414"/>
      <c r="D341" s="414"/>
      <c r="E341" s="414"/>
      <c r="F341" s="414"/>
    </row>
    <row r="342" spans="1:12" ht="16.5" customHeight="1">
      <c r="A342" s="414"/>
      <c r="B342" s="414"/>
      <c r="C342" s="414"/>
      <c r="D342" s="414"/>
      <c r="E342" s="414"/>
      <c r="F342" s="414"/>
    </row>
    <row r="343" spans="1:12" s="26" customFormat="1" ht="16.5" customHeight="1">
      <c r="A343" s="414" t="s">
        <v>619</v>
      </c>
      <c r="B343" s="414"/>
      <c r="C343" s="414"/>
      <c r="D343" s="414"/>
      <c r="E343" s="414"/>
      <c r="F343" s="414"/>
      <c r="G343" s="68"/>
      <c r="H343" s="68"/>
      <c r="I343" s="68"/>
      <c r="J343" s="68"/>
      <c r="K343" s="68"/>
      <c r="L343" s="68"/>
    </row>
    <row r="344" spans="1:12" s="26" customFormat="1" ht="16.5" customHeight="1">
      <c r="A344" s="416" t="s">
        <v>747</v>
      </c>
      <c r="B344" s="416"/>
      <c r="C344" s="416"/>
      <c r="D344" s="416"/>
      <c r="E344" s="416"/>
      <c r="F344" s="416"/>
    </row>
    <row r="345" spans="1:12" s="26" customFormat="1" ht="24.75" customHeight="1">
      <c r="A345" s="416" t="s">
        <v>729</v>
      </c>
      <c r="B345" s="416"/>
      <c r="C345" s="416"/>
      <c r="D345" s="416"/>
      <c r="E345" s="416"/>
      <c r="F345" s="416"/>
    </row>
    <row r="346" spans="1:12" ht="16.5" customHeight="1">
      <c r="A346" s="416" t="s">
        <v>730</v>
      </c>
      <c r="B346" s="416"/>
      <c r="C346" s="416"/>
      <c r="D346" s="416"/>
      <c r="E346" s="416"/>
      <c r="F346" s="416"/>
    </row>
    <row r="347" spans="1:12" ht="16.5" customHeight="1">
      <c r="A347" s="414" t="s">
        <v>748</v>
      </c>
      <c r="B347" s="414"/>
      <c r="C347" s="414"/>
      <c r="D347" s="414"/>
      <c r="E347" s="414"/>
      <c r="F347" s="414"/>
    </row>
    <row r="348" spans="1:12" ht="16.5" customHeight="1">
      <c r="A348" s="416" t="s">
        <v>731</v>
      </c>
      <c r="B348" s="416"/>
      <c r="C348" s="416"/>
      <c r="D348" s="416"/>
      <c r="E348" s="416"/>
      <c r="F348" s="416"/>
      <c r="G348" s="26"/>
      <c r="H348" s="26"/>
      <c r="I348" s="26"/>
      <c r="J348" s="26"/>
      <c r="K348" s="26"/>
      <c r="L348" s="26"/>
    </row>
    <row r="349" spans="1:12" ht="22.5" customHeight="1">
      <c r="A349" s="416" t="s">
        <v>749</v>
      </c>
      <c r="B349" s="416"/>
      <c r="C349" s="416"/>
      <c r="D349" s="416"/>
      <c r="E349" s="416"/>
      <c r="F349" s="416"/>
      <c r="G349" s="26"/>
      <c r="H349" s="26"/>
      <c r="I349" s="26"/>
      <c r="J349" s="26"/>
      <c r="K349" s="26"/>
      <c r="L349" s="26"/>
    </row>
    <row r="350" spans="1:12" ht="33.6" customHeight="1">
      <c r="A350" s="416" t="s">
        <v>822</v>
      </c>
      <c r="B350" s="416"/>
      <c r="C350" s="416"/>
      <c r="D350" s="416"/>
      <c r="E350" s="416"/>
      <c r="F350" s="416"/>
      <c r="G350" s="26"/>
      <c r="H350" s="26"/>
      <c r="I350" s="26"/>
      <c r="J350" s="26"/>
      <c r="K350" s="26"/>
      <c r="L350" s="26"/>
    </row>
    <row r="351" spans="1:12" ht="16.5" customHeight="1">
      <c r="A351" s="414" t="s">
        <v>732</v>
      </c>
      <c r="B351" s="414"/>
      <c r="C351" s="414"/>
      <c r="D351" s="414"/>
      <c r="E351" s="414"/>
      <c r="F351" s="414"/>
    </row>
    <row r="352" spans="1:12" ht="16.5" customHeight="1">
      <c r="A352" s="414" t="s">
        <v>733</v>
      </c>
      <c r="B352" s="414"/>
      <c r="C352" s="414"/>
      <c r="D352" s="414"/>
      <c r="E352" s="414"/>
      <c r="F352" s="414"/>
    </row>
    <row r="353" spans="1:6" ht="16.5" customHeight="1">
      <c r="A353" s="416" t="s">
        <v>620</v>
      </c>
      <c r="B353" s="416"/>
      <c r="C353" s="416"/>
      <c r="D353" s="416"/>
      <c r="E353" s="416"/>
      <c r="F353" s="416"/>
    </row>
    <row r="354" spans="1:6" ht="33" customHeight="1">
      <c r="A354" s="414" t="s">
        <v>734</v>
      </c>
      <c r="B354" s="414"/>
      <c r="C354" s="414"/>
      <c r="D354" s="414"/>
      <c r="E354" s="414"/>
      <c r="F354" s="414"/>
    </row>
    <row r="355" spans="1:6" ht="16.5" customHeight="1">
      <c r="A355" s="414" t="s">
        <v>720</v>
      </c>
      <c r="B355" s="414"/>
      <c r="C355" s="414"/>
      <c r="D355" s="414"/>
      <c r="E355" s="414"/>
      <c r="F355" s="414"/>
    </row>
    <row r="356" spans="1:6" ht="16.5" customHeight="1">
      <c r="A356" s="416" t="s">
        <v>621</v>
      </c>
      <c r="B356" s="416"/>
      <c r="C356" s="416"/>
      <c r="D356" s="416"/>
      <c r="E356" s="416"/>
      <c r="F356" s="416"/>
    </row>
    <row r="357" spans="1:6" ht="16.5" customHeight="1">
      <c r="A357" s="416" t="s">
        <v>825</v>
      </c>
      <c r="B357" s="416"/>
      <c r="C357" s="416"/>
      <c r="D357" s="416"/>
      <c r="E357" s="416"/>
      <c r="F357" s="416"/>
    </row>
    <row r="358" spans="1:6" ht="21.95" customHeight="1">
      <c r="A358" s="414" t="s">
        <v>750</v>
      </c>
      <c r="B358" s="414"/>
      <c r="C358" s="414"/>
      <c r="D358" s="414"/>
      <c r="E358" s="414"/>
      <c r="F358" s="414"/>
    </row>
    <row r="359" spans="1:6" ht="38.1" customHeight="1">
      <c r="A359" s="414" t="s">
        <v>866</v>
      </c>
      <c r="B359" s="414"/>
      <c r="C359" s="414"/>
      <c r="D359" s="414"/>
      <c r="E359" s="414"/>
      <c r="F359" s="414"/>
    </row>
    <row r="360" spans="1:6" ht="16.5" customHeight="1">
      <c r="A360" s="414" t="s">
        <v>867</v>
      </c>
      <c r="B360" s="414"/>
      <c r="C360" s="414"/>
      <c r="D360" s="414"/>
      <c r="E360" s="414"/>
      <c r="F360" s="414"/>
    </row>
    <row r="361" spans="1:6" ht="16.5" customHeight="1">
      <c r="A361" s="414" t="s">
        <v>868</v>
      </c>
      <c r="B361" s="414"/>
      <c r="C361" s="414"/>
      <c r="D361" s="414"/>
      <c r="E361" s="414"/>
      <c r="F361" s="414"/>
    </row>
    <row r="362" spans="1:6" ht="16.5" customHeight="1">
      <c r="A362" s="414" t="s">
        <v>622</v>
      </c>
      <c r="B362" s="414"/>
      <c r="C362" s="414"/>
      <c r="D362" s="414"/>
      <c r="E362" s="414"/>
      <c r="F362" s="414"/>
    </row>
    <row r="363" spans="1:6" ht="16.5" customHeight="1">
      <c r="A363" s="414" t="s">
        <v>623</v>
      </c>
      <c r="B363" s="414"/>
      <c r="C363" s="414"/>
      <c r="D363" s="414"/>
      <c r="E363" s="414"/>
      <c r="F363" s="414"/>
    </row>
    <row r="364" spans="1:6" ht="16.5" customHeight="1">
      <c r="A364" s="414" t="s">
        <v>869</v>
      </c>
      <c r="B364" s="414"/>
      <c r="C364" s="414"/>
      <c r="D364" s="414"/>
      <c r="E364" s="414"/>
      <c r="F364" s="414"/>
    </row>
    <row r="365" spans="1:6" ht="16.5" customHeight="1">
      <c r="A365" s="423" t="s">
        <v>735</v>
      </c>
      <c r="B365" s="423"/>
      <c r="C365" s="423"/>
      <c r="D365" s="423"/>
      <c r="E365" s="423"/>
      <c r="F365" s="423"/>
    </row>
    <row r="366" spans="1:6" ht="16.5" customHeight="1">
      <c r="A366" s="414" t="s">
        <v>624</v>
      </c>
      <c r="B366" s="414"/>
      <c r="C366" s="414"/>
      <c r="D366" s="414"/>
      <c r="E366" s="414"/>
      <c r="F366" s="414"/>
    </row>
    <row r="367" spans="1:6" ht="16.5" customHeight="1">
      <c r="A367" s="322"/>
      <c r="B367" s="322"/>
      <c r="C367" s="322"/>
      <c r="D367" s="322"/>
      <c r="E367" s="322"/>
      <c r="F367" s="322"/>
    </row>
    <row r="368" spans="1:6" ht="16.5" customHeight="1">
      <c r="A368" s="416" t="s">
        <v>625</v>
      </c>
      <c r="B368" s="416"/>
      <c r="C368" s="416"/>
      <c r="D368" s="416"/>
      <c r="E368" s="416"/>
      <c r="F368" s="416"/>
    </row>
    <row r="369" spans="1:12" ht="16.5" customHeight="1">
      <c r="A369" s="414" t="s">
        <v>626</v>
      </c>
      <c r="B369" s="414"/>
      <c r="C369" s="414"/>
      <c r="D369" s="414"/>
      <c r="E369" s="414"/>
      <c r="F369" s="414"/>
    </row>
    <row r="370" spans="1:12" ht="16.5" customHeight="1">
      <c r="A370" s="420" t="s">
        <v>870</v>
      </c>
      <c r="B370" s="420"/>
      <c r="C370" s="420"/>
      <c r="D370" s="420"/>
      <c r="E370" s="421"/>
      <c r="F370" s="421"/>
    </row>
    <row r="371" spans="1:12" ht="16.5" customHeight="1">
      <c r="A371" s="414" t="s">
        <v>871</v>
      </c>
      <c r="B371" s="414"/>
      <c r="C371" s="414"/>
      <c r="D371" s="414"/>
      <c r="E371" s="414"/>
      <c r="F371" s="414"/>
    </row>
    <row r="372" spans="1:12" ht="16.5" customHeight="1">
      <c r="A372" s="414"/>
      <c r="B372" s="414"/>
      <c r="C372" s="414"/>
      <c r="D372" s="414"/>
      <c r="E372" s="414"/>
      <c r="F372" s="414"/>
    </row>
    <row r="373" spans="1:12" ht="16.5" customHeight="1">
      <c r="A373" s="416" t="s">
        <v>627</v>
      </c>
      <c r="B373" s="416"/>
      <c r="C373" s="416"/>
      <c r="D373" s="416"/>
      <c r="E373" s="416"/>
      <c r="F373" s="416"/>
    </row>
    <row r="374" spans="1:12" ht="16.5" customHeight="1">
      <c r="A374" s="414" t="s">
        <v>628</v>
      </c>
      <c r="B374" s="414"/>
      <c r="C374" s="414"/>
      <c r="D374" s="414"/>
      <c r="E374" s="414"/>
      <c r="F374" s="414"/>
    </row>
    <row r="375" spans="1:12" ht="16.5" customHeight="1">
      <c r="A375" s="416" t="s">
        <v>629</v>
      </c>
      <c r="B375" s="416"/>
      <c r="C375" s="416"/>
      <c r="D375" s="416"/>
      <c r="E375" s="416"/>
      <c r="F375" s="416"/>
    </row>
    <row r="376" spans="1:12" ht="16.5" customHeight="1">
      <c r="A376" s="414" t="s">
        <v>872</v>
      </c>
      <c r="B376" s="414"/>
      <c r="C376" s="414"/>
      <c r="D376" s="414"/>
      <c r="E376" s="414"/>
      <c r="F376" s="414"/>
    </row>
    <row r="377" spans="1:12" ht="16.5" customHeight="1">
      <c r="A377" s="414" t="s">
        <v>630</v>
      </c>
      <c r="B377" s="414"/>
      <c r="C377" s="414"/>
      <c r="D377" s="414"/>
      <c r="E377" s="414"/>
      <c r="F377" s="414"/>
    </row>
    <row r="378" spans="1:12" ht="16.5" customHeight="1">
      <c r="A378" s="414" t="s">
        <v>631</v>
      </c>
      <c r="B378" s="414"/>
      <c r="C378" s="414"/>
      <c r="D378" s="414"/>
      <c r="E378" s="414"/>
      <c r="F378" s="414"/>
    </row>
    <row r="379" spans="1:12" ht="16.5" customHeight="1">
      <c r="A379" s="322"/>
      <c r="B379" s="322"/>
      <c r="C379" s="322"/>
      <c r="D379" s="322"/>
      <c r="E379" s="322"/>
      <c r="F379" s="322"/>
    </row>
    <row r="380" spans="1:12" ht="16.5" customHeight="1">
      <c r="A380" s="322"/>
      <c r="B380" s="322"/>
      <c r="C380" s="322"/>
      <c r="D380" s="322"/>
      <c r="E380" s="322"/>
      <c r="F380" s="322"/>
    </row>
    <row r="381" spans="1:12" ht="16.5" customHeight="1">
      <c r="A381" s="322"/>
      <c r="B381" s="322"/>
      <c r="C381" s="322"/>
      <c r="D381" s="322"/>
      <c r="E381" s="322"/>
      <c r="F381" s="322"/>
    </row>
    <row r="382" spans="1:12" ht="16.5" customHeight="1">
      <c r="A382" s="322"/>
      <c r="B382" s="322"/>
      <c r="C382" s="322"/>
      <c r="D382" s="322"/>
      <c r="E382" s="322"/>
      <c r="F382" s="322"/>
    </row>
    <row r="383" spans="1:12" s="201" customFormat="1" ht="16.5" customHeight="1">
      <c r="A383" s="322"/>
      <c r="B383" s="322"/>
      <c r="C383" s="322"/>
      <c r="D383" s="322"/>
      <c r="E383" s="322"/>
      <c r="F383" s="322"/>
      <c r="G383" s="68"/>
      <c r="H383" s="68"/>
      <c r="I383" s="68"/>
      <c r="J383" s="68"/>
      <c r="K383" s="68"/>
      <c r="L383" s="68"/>
    </row>
    <row r="384" spans="1:12" ht="16.5" customHeight="1">
      <c r="A384" s="322"/>
      <c r="B384" s="322"/>
      <c r="C384" s="322"/>
      <c r="D384" s="322"/>
      <c r="E384" s="322"/>
      <c r="F384" s="322"/>
    </row>
    <row r="385" spans="1:12" ht="16.5" customHeight="1">
      <c r="A385" s="322"/>
      <c r="B385" s="322"/>
      <c r="C385" s="322"/>
      <c r="D385" s="322"/>
      <c r="E385" s="322"/>
      <c r="F385" s="322"/>
    </row>
    <row r="386" spans="1:12" ht="16.5" customHeight="1">
      <c r="A386" s="414" t="s">
        <v>544</v>
      </c>
      <c r="B386" s="414"/>
      <c r="C386" s="414"/>
      <c r="D386" s="414"/>
      <c r="E386" s="414"/>
      <c r="F386" s="414"/>
    </row>
    <row r="387" spans="1:12" ht="16.5" customHeight="1">
      <c r="A387" s="414" t="s">
        <v>632</v>
      </c>
      <c r="B387" s="414"/>
      <c r="C387" s="414"/>
      <c r="D387" s="414"/>
      <c r="E387" s="414"/>
      <c r="F387" s="414"/>
    </row>
    <row r="388" spans="1:12" ht="16.5" customHeight="1">
      <c r="A388" s="416" t="s">
        <v>751</v>
      </c>
      <c r="B388" s="416"/>
      <c r="C388" s="416"/>
      <c r="D388" s="416"/>
      <c r="E388" s="416"/>
      <c r="F388" s="416"/>
      <c r="G388" s="26"/>
      <c r="H388" s="26"/>
      <c r="I388" s="26"/>
      <c r="J388" s="26"/>
      <c r="K388" s="26"/>
      <c r="L388" s="26"/>
    </row>
    <row r="389" spans="1:12" ht="16.5" customHeight="1">
      <c r="A389" s="414" t="s">
        <v>633</v>
      </c>
      <c r="B389" s="414"/>
      <c r="C389" s="414"/>
      <c r="D389" s="414"/>
      <c r="E389" s="414"/>
      <c r="F389" s="414"/>
    </row>
    <row r="390" spans="1:12" ht="16.5" customHeight="1">
      <c r="A390" s="414" t="s">
        <v>634</v>
      </c>
      <c r="B390" s="414"/>
      <c r="C390" s="414"/>
      <c r="D390" s="414"/>
      <c r="E390" s="414"/>
      <c r="F390" s="414"/>
    </row>
    <row r="391" spans="1:12" ht="16.5" customHeight="1">
      <c r="A391" s="414" t="s">
        <v>635</v>
      </c>
      <c r="B391" s="414"/>
      <c r="C391" s="414"/>
      <c r="D391" s="414"/>
      <c r="E391" s="414"/>
      <c r="F391" s="414"/>
    </row>
    <row r="392" spans="1:12" ht="16.5" customHeight="1">
      <c r="A392" s="416" t="s">
        <v>636</v>
      </c>
      <c r="B392" s="416"/>
      <c r="C392" s="416"/>
      <c r="D392" s="416"/>
      <c r="E392" s="416"/>
      <c r="F392" s="416"/>
    </row>
    <row r="393" spans="1:12" ht="16.5" customHeight="1">
      <c r="A393" s="420" t="s">
        <v>637</v>
      </c>
      <c r="B393" s="420"/>
      <c r="C393" s="420"/>
      <c r="D393" s="420"/>
      <c r="E393" s="421"/>
      <c r="F393" s="421"/>
    </row>
    <row r="394" spans="1:12" ht="16.5" customHeight="1">
      <c r="A394" s="420" t="s">
        <v>638</v>
      </c>
      <c r="B394" s="420"/>
      <c r="C394" s="420"/>
      <c r="D394" s="420"/>
      <c r="E394" s="421"/>
      <c r="F394" s="421"/>
    </row>
    <row r="395" spans="1:12" ht="16.5" customHeight="1">
      <c r="A395" s="416" t="s">
        <v>639</v>
      </c>
      <c r="B395" s="416"/>
      <c r="C395" s="416"/>
      <c r="D395" s="416"/>
      <c r="E395" s="416"/>
      <c r="F395" s="416"/>
    </row>
    <row r="396" spans="1:12" ht="16.5" customHeight="1">
      <c r="A396" s="416" t="s">
        <v>806</v>
      </c>
      <c r="B396" s="416"/>
      <c r="C396" s="416"/>
      <c r="D396" s="416"/>
      <c r="E396" s="416"/>
      <c r="F396" s="416"/>
    </row>
    <row r="397" spans="1:12" ht="16.5" customHeight="1">
      <c r="A397" s="416" t="s">
        <v>807</v>
      </c>
      <c r="B397" s="416"/>
      <c r="C397" s="416"/>
      <c r="D397" s="416"/>
      <c r="E397" s="416"/>
      <c r="F397" s="416"/>
    </row>
    <row r="398" spans="1:12" ht="16.5" customHeight="1">
      <c r="A398" s="398" t="s">
        <v>889</v>
      </c>
      <c r="B398" s="398"/>
      <c r="C398" s="398"/>
      <c r="D398" s="398"/>
      <c r="E398" s="398"/>
      <c r="F398" s="398"/>
    </row>
    <row r="399" spans="1:12" ht="16.5" customHeight="1">
      <c r="A399" s="398" t="s">
        <v>900</v>
      </c>
      <c r="B399" s="398"/>
      <c r="C399" s="398"/>
      <c r="D399" s="398"/>
      <c r="E399" s="398"/>
      <c r="F399" s="398"/>
    </row>
    <row r="400" spans="1:12" ht="16.5" customHeight="1">
      <c r="A400" s="398" t="s">
        <v>901</v>
      </c>
      <c r="B400" s="398"/>
      <c r="C400" s="398"/>
      <c r="D400" s="398"/>
      <c r="E400" s="398"/>
      <c r="F400" s="398"/>
    </row>
    <row r="401" spans="1:6" ht="16.5" customHeight="1">
      <c r="A401" s="420" t="s">
        <v>752</v>
      </c>
      <c r="B401" s="420"/>
      <c r="C401" s="420"/>
      <c r="D401" s="420"/>
      <c r="E401" s="421"/>
      <c r="F401" s="421"/>
    </row>
    <row r="402" spans="1:6" ht="16.5" customHeight="1">
      <c r="A402" s="420" t="s">
        <v>640</v>
      </c>
      <c r="B402" s="420"/>
      <c r="C402" s="420"/>
      <c r="D402" s="420"/>
      <c r="E402" s="421"/>
      <c r="F402" s="421"/>
    </row>
    <row r="403" spans="1:6" ht="16.5" customHeight="1">
      <c r="A403" s="422" t="s">
        <v>641</v>
      </c>
      <c r="B403" s="420"/>
      <c r="C403" s="420"/>
      <c r="D403" s="420"/>
      <c r="E403" s="421"/>
      <c r="F403" s="421"/>
    </row>
    <row r="404" spans="1:6" ht="16.5" customHeight="1">
      <c r="A404" s="416" t="s">
        <v>873</v>
      </c>
      <c r="B404" s="416"/>
      <c r="C404" s="416"/>
      <c r="D404" s="416"/>
      <c r="E404" s="416"/>
      <c r="F404" s="416"/>
    </row>
    <row r="405" spans="1:6" ht="16.5" customHeight="1">
      <c r="A405" s="416" t="s">
        <v>736</v>
      </c>
      <c r="B405" s="416"/>
      <c r="C405" s="416"/>
      <c r="D405" s="416"/>
      <c r="E405" s="416"/>
      <c r="F405" s="416"/>
    </row>
    <row r="406" spans="1:6" ht="16.5" customHeight="1">
      <c r="A406" s="416" t="s">
        <v>824</v>
      </c>
      <c r="B406" s="416"/>
      <c r="C406" s="416"/>
      <c r="D406" s="416"/>
      <c r="E406" s="416"/>
      <c r="F406" s="416"/>
    </row>
    <row r="407" spans="1:6" ht="13.5" customHeight="1">
      <c r="A407" s="414"/>
      <c r="B407" s="414"/>
      <c r="C407" s="414"/>
      <c r="D407" s="414"/>
      <c r="E407" s="414"/>
      <c r="F407" s="414"/>
    </row>
    <row r="408" spans="1:6" ht="16.5" customHeight="1">
      <c r="A408" s="416" t="s">
        <v>642</v>
      </c>
      <c r="B408" s="416"/>
      <c r="C408" s="416"/>
      <c r="D408" s="416"/>
      <c r="E408" s="416"/>
      <c r="F408" s="416"/>
    </row>
    <row r="409" spans="1:6" ht="16.5" customHeight="1">
      <c r="A409" s="414" t="s">
        <v>557</v>
      </c>
      <c r="B409" s="414"/>
      <c r="C409" s="414"/>
      <c r="D409" s="414"/>
      <c r="E409" s="414"/>
      <c r="F409" s="414"/>
    </row>
    <row r="410" spans="1:6" ht="16.5" customHeight="1">
      <c r="A410" s="414" t="s">
        <v>643</v>
      </c>
      <c r="B410" s="414"/>
      <c r="C410" s="414"/>
      <c r="D410" s="414"/>
      <c r="E410" s="414"/>
      <c r="F410" s="414"/>
    </row>
    <row r="411" spans="1:6" ht="16.5" customHeight="1">
      <c r="A411" s="414" t="s">
        <v>644</v>
      </c>
      <c r="B411" s="414"/>
      <c r="C411" s="414"/>
      <c r="D411" s="414"/>
      <c r="E411" s="414"/>
      <c r="F411" s="414"/>
    </row>
    <row r="412" spans="1:6" ht="12.6" customHeight="1">
      <c r="A412" s="414"/>
      <c r="B412" s="414"/>
      <c r="C412" s="414"/>
      <c r="D412" s="414"/>
      <c r="E412" s="414"/>
      <c r="F412" s="414"/>
    </row>
    <row r="413" spans="1:6" ht="16.5" customHeight="1">
      <c r="A413" s="414" t="s">
        <v>645</v>
      </c>
      <c r="B413" s="414"/>
      <c r="C413" s="414"/>
      <c r="D413" s="414"/>
      <c r="E413" s="414"/>
      <c r="F413" s="414"/>
    </row>
    <row r="414" spans="1:6" ht="16.5" customHeight="1">
      <c r="A414" s="414" t="s">
        <v>646</v>
      </c>
      <c r="B414" s="414"/>
      <c r="C414" s="414"/>
      <c r="D414" s="414"/>
      <c r="E414" s="414"/>
      <c r="F414" s="414"/>
    </row>
    <row r="415" spans="1:6" ht="16.5" customHeight="1">
      <c r="A415" s="416" t="s">
        <v>647</v>
      </c>
      <c r="B415" s="416"/>
      <c r="C415" s="416"/>
      <c r="D415" s="416"/>
      <c r="E415" s="416"/>
      <c r="F415" s="416"/>
    </row>
    <row r="416" spans="1:6" ht="11.45" customHeight="1">
      <c r="A416" s="414"/>
      <c r="B416" s="414"/>
      <c r="C416" s="414"/>
      <c r="D416" s="414"/>
      <c r="E416" s="414"/>
      <c r="F416" s="414"/>
    </row>
    <row r="417" spans="1:6" ht="16.5" customHeight="1">
      <c r="A417" s="414" t="s">
        <v>648</v>
      </c>
      <c r="B417" s="414"/>
      <c r="C417" s="414"/>
      <c r="D417" s="414"/>
      <c r="E417" s="414"/>
      <c r="F417" s="414"/>
    </row>
    <row r="418" spans="1:6" ht="16.5" customHeight="1">
      <c r="A418" s="414" t="s">
        <v>649</v>
      </c>
      <c r="B418" s="414"/>
      <c r="C418" s="414"/>
      <c r="D418" s="414"/>
      <c r="E418" s="414"/>
      <c r="F418" s="414"/>
    </row>
    <row r="419" spans="1:6" ht="16.5" customHeight="1">
      <c r="A419" s="414" t="s">
        <v>650</v>
      </c>
      <c r="B419" s="414"/>
      <c r="C419" s="414"/>
      <c r="D419" s="414"/>
      <c r="E419" s="414"/>
      <c r="F419" s="414"/>
    </row>
    <row r="420" spans="1:6" ht="16.5" customHeight="1">
      <c r="A420" s="419" t="s">
        <v>1052</v>
      </c>
      <c r="B420" s="419"/>
      <c r="C420" s="419"/>
      <c r="D420" s="419"/>
      <c r="E420" s="419"/>
      <c r="F420" s="419"/>
    </row>
    <row r="421" spans="1:6" ht="16.5" customHeight="1">
      <c r="A421" s="416" t="s">
        <v>1050</v>
      </c>
      <c r="B421" s="416"/>
      <c r="C421" s="416"/>
      <c r="D421" s="416"/>
      <c r="E421" s="416"/>
      <c r="F421" s="416"/>
    </row>
    <row r="422" spans="1:6" ht="16.5" customHeight="1">
      <c r="A422" s="414" t="s">
        <v>1051</v>
      </c>
      <c r="B422" s="414"/>
      <c r="C422" s="414"/>
      <c r="D422" s="414"/>
      <c r="E422" s="414"/>
      <c r="F422" s="414"/>
    </row>
    <row r="423" spans="1:6" ht="16.5" customHeight="1">
      <c r="A423" s="414" t="s">
        <v>651</v>
      </c>
      <c r="B423" s="414"/>
      <c r="C423" s="414"/>
      <c r="D423" s="414"/>
      <c r="E423" s="414"/>
      <c r="F423" s="414"/>
    </row>
    <row r="424" spans="1:6" ht="16.5" customHeight="1">
      <c r="A424" s="414" t="s">
        <v>652</v>
      </c>
      <c r="B424" s="414"/>
      <c r="C424" s="414"/>
      <c r="D424" s="414"/>
      <c r="E424" s="414"/>
      <c r="F424" s="414"/>
    </row>
    <row r="426" spans="1:6" ht="16.5" customHeight="1">
      <c r="A426" s="416" t="s">
        <v>653</v>
      </c>
      <c r="B426" s="416"/>
      <c r="C426" s="416"/>
      <c r="D426" s="416"/>
      <c r="E426" s="416"/>
      <c r="F426" s="416"/>
    </row>
    <row r="427" spans="1:6" ht="16.5" customHeight="1">
      <c r="A427" s="414" t="s">
        <v>541</v>
      </c>
      <c r="B427" s="414"/>
      <c r="C427" s="414"/>
      <c r="D427" s="414"/>
      <c r="E427" s="414"/>
      <c r="F427" s="414"/>
    </row>
    <row r="428" spans="1:6" ht="16.5" customHeight="1">
      <c r="A428" s="414" t="s">
        <v>654</v>
      </c>
      <c r="B428" s="414"/>
      <c r="C428" s="414"/>
      <c r="D428" s="414"/>
      <c r="E428" s="414"/>
      <c r="F428" s="414"/>
    </row>
    <row r="429" spans="1:6" ht="16.5" customHeight="1">
      <c r="A429" s="414" t="s">
        <v>655</v>
      </c>
      <c r="B429" s="414"/>
      <c r="C429" s="414"/>
      <c r="D429" s="414"/>
      <c r="E429" s="414"/>
      <c r="F429" s="414"/>
    </row>
    <row r="430" spans="1:6" ht="16.5" customHeight="1">
      <c r="A430" s="417" t="s">
        <v>656</v>
      </c>
      <c r="B430" s="417"/>
      <c r="C430" s="417"/>
      <c r="D430" s="417"/>
      <c r="E430" s="417"/>
      <c r="F430" s="417"/>
    </row>
    <row r="431" spans="1:6" ht="16.5" customHeight="1">
      <c r="A431" s="323"/>
      <c r="B431" s="323"/>
      <c r="C431" s="323"/>
      <c r="D431" s="323"/>
      <c r="E431" s="323"/>
      <c r="F431" s="323"/>
    </row>
    <row r="432" spans="1:6" ht="16.5" customHeight="1">
      <c r="A432" s="414" t="s">
        <v>657</v>
      </c>
      <c r="B432" s="414"/>
      <c r="C432" s="414"/>
      <c r="D432" s="414"/>
      <c r="E432" s="414"/>
      <c r="F432" s="414"/>
    </row>
    <row r="433" spans="1:6" ht="16.5" customHeight="1">
      <c r="A433" s="417" t="s">
        <v>658</v>
      </c>
      <c r="B433" s="417"/>
      <c r="C433" s="417"/>
      <c r="D433" s="417"/>
      <c r="E433" s="417"/>
      <c r="F433" s="417"/>
    </row>
    <row r="434" spans="1:6" ht="16.5" customHeight="1">
      <c r="A434" s="414" t="s">
        <v>753</v>
      </c>
      <c r="B434" s="414"/>
      <c r="C434" s="414"/>
      <c r="D434" s="414"/>
      <c r="E434" s="414"/>
      <c r="F434" s="414"/>
    </row>
    <row r="435" spans="1:6" ht="16.5" customHeight="1">
      <c r="A435" s="417" t="s">
        <v>659</v>
      </c>
      <c r="B435" s="417"/>
      <c r="C435" s="417"/>
      <c r="D435" s="417"/>
      <c r="E435" s="417"/>
      <c r="F435" s="417"/>
    </row>
    <row r="436" spans="1:6" ht="16.5" customHeight="1">
      <c r="A436" s="323"/>
      <c r="B436" s="323"/>
      <c r="C436" s="323"/>
      <c r="D436" s="323"/>
      <c r="E436" s="323"/>
      <c r="F436" s="323"/>
    </row>
    <row r="437" spans="1:6" ht="16.5" customHeight="1">
      <c r="A437" s="416" t="s">
        <v>660</v>
      </c>
      <c r="B437" s="416"/>
      <c r="C437" s="416"/>
      <c r="D437" s="416"/>
      <c r="E437" s="416"/>
      <c r="F437" s="416"/>
    </row>
    <row r="438" spans="1:6" ht="16.5" customHeight="1">
      <c r="A438" s="412" t="s">
        <v>661</v>
      </c>
      <c r="B438" s="412"/>
      <c r="C438" s="412"/>
      <c r="D438" s="412"/>
      <c r="E438" s="412"/>
      <c r="F438" s="412"/>
    </row>
    <row r="439" spans="1:6" ht="16.5" customHeight="1">
      <c r="A439" s="417" t="s">
        <v>662</v>
      </c>
      <c r="B439" s="418"/>
      <c r="C439" s="418"/>
      <c r="D439" s="418"/>
      <c r="E439" s="418"/>
      <c r="F439" s="418"/>
    </row>
    <row r="440" spans="1:6" ht="16.5" customHeight="1">
      <c r="A440" s="412" t="s">
        <v>754</v>
      </c>
      <c r="B440" s="412"/>
      <c r="C440" s="412"/>
      <c r="D440" s="412"/>
      <c r="E440" s="412"/>
      <c r="F440" s="412"/>
    </row>
    <row r="441" spans="1:6" ht="16.5" customHeight="1">
      <c r="A441" s="412" t="s">
        <v>663</v>
      </c>
      <c r="B441" s="412"/>
      <c r="C441" s="412"/>
      <c r="D441" s="412"/>
      <c r="E441" s="412"/>
      <c r="F441" s="412"/>
    </row>
    <row r="442" spans="1:6" ht="16.5" customHeight="1">
      <c r="A442" s="412" t="s">
        <v>755</v>
      </c>
      <c r="B442" s="412"/>
      <c r="C442" s="412"/>
      <c r="D442" s="412"/>
      <c r="E442" s="412"/>
      <c r="F442" s="412"/>
    </row>
    <row r="443" spans="1:6" ht="16.5" customHeight="1">
      <c r="A443" s="412" t="s">
        <v>664</v>
      </c>
      <c r="B443" s="412"/>
      <c r="C443" s="412"/>
      <c r="D443" s="412"/>
      <c r="E443" s="412"/>
      <c r="F443" s="412"/>
    </row>
    <row r="444" spans="1:6" ht="16.5" customHeight="1">
      <c r="A444" s="412" t="s">
        <v>665</v>
      </c>
      <c r="B444" s="413"/>
      <c r="C444" s="413"/>
      <c r="D444" s="413"/>
      <c r="E444" s="413"/>
      <c r="F444" s="413"/>
    </row>
    <row r="445" spans="1:6" ht="16.5" customHeight="1">
      <c r="A445" s="412" t="s">
        <v>192</v>
      </c>
      <c r="B445" s="412"/>
      <c r="C445" s="412"/>
      <c r="D445" s="412"/>
      <c r="E445" s="412"/>
      <c r="F445" s="412"/>
    </row>
    <row r="446" spans="1:6" ht="12.6" customHeight="1">
      <c r="A446" s="324"/>
      <c r="B446" s="322"/>
      <c r="C446" s="322"/>
      <c r="D446" s="322"/>
      <c r="E446" s="322"/>
      <c r="F446" s="322"/>
    </row>
    <row r="447" spans="1:6" ht="16.5" customHeight="1">
      <c r="A447" s="414" t="s">
        <v>666</v>
      </c>
      <c r="B447" s="414"/>
      <c r="C447" s="414"/>
      <c r="D447" s="414"/>
      <c r="E447" s="414"/>
      <c r="F447" s="414"/>
    </row>
    <row r="448" spans="1:6" ht="16.5" customHeight="1">
      <c r="A448" s="324" t="s">
        <v>193</v>
      </c>
      <c r="B448" s="325"/>
      <c r="C448" s="325"/>
      <c r="D448" s="325"/>
      <c r="E448" s="325"/>
      <c r="F448" s="325"/>
    </row>
    <row r="449" spans="1:6" ht="16.5" customHeight="1">
      <c r="A449" s="326" t="s">
        <v>667</v>
      </c>
      <c r="B449" s="325"/>
      <c r="C449" s="325"/>
      <c r="D449" s="325"/>
      <c r="E449" s="325"/>
      <c r="F449" s="325"/>
    </row>
    <row r="450" spans="1:6" ht="16.5" customHeight="1">
      <c r="A450" s="324" t="s">
        <v>194</v>
      </c>
      <c r="B450" s="325"/>
      <c r="C450" s="325"/>
      <c r="D450" s="325"/>
      <c r="E450" s="325"/>
      <c r="F450" s="325"/>
    </row>
    <row r="451" spans="1:6" ht="16.5" customHeight="1">
      <c r="A451" s="324" t="s">
        <v>195</v>
      </c>
      <c r="B451" s="325"/>
      <c r="C451" s="325"/>
      <c r="D451" s="325"/>
      <c r="E451" s="325"/>
      <c r="F451" s="325"/>
    </row>
    <row r="452" spans="1:6" ht="16.5" customHeight="1">
      <c r="A452" s="324" t="s">
        <v>196</v>
      </c>
      <c r="B452" s="325"/>
      <c r="C452" s="325"/>
      <c r="D452" s="325"/>
      <c r="E452" s="325"/>
      <c r="F452" s="325"/>
    </row>
    <row r="453" spans="1:6" ht="16.5" customHeight="1">
      <c r="A453" s="324" t="s">
        <v>197</v>
      </c>
      <c r="B453" s="325"/>
      <c r="C453" s="325"/>
      <c r="D453" s="325"/>
      <c r="E453" s="325"/>
      <c r="F453" s="325"/>
    </row>
    <row r="454" spans="1:6" ht="16.5" customHeight="1">
      <c r="A454" s="324" t="s">
        <v>198</v>
      </c>
      <c r="B454" s="327"/>
      <c r="C454" s="327"/>
      <c r="D454" s="327"/>
      <c r="E454" s="327"/>
      <c r="F454" s="327"/>
    </row>
    <row r="455" spans="1:6" ht="12.6" customHeight="1">
      <c r="A455" s="415"/>
      <c r="B455" s="415"/>
      <c r="C455" s="415"/>
      <c r="D455" s="415"/>
      <c r="E455" s="415"/>
      <c r="F455" s="415"/>
    </row>
    <row r="456" spans="1:6" ht="16.5" customHeight="1">
      <c r="A456" s="398" t="s">
        <v>668</v>
      </c>
      <c r="B456" s="398"/>
      <c r="C456" s="398"/>
      <c r="D456" s="398"/>
      <c r="E456" s="398"/>
      <c r="F456" s="398"/>
    </row>
    <row r="457" spans="1:6" ht="16.5" customHeight="1">
      <c r="A457" s="397" t="s">
        <v>1023</v>
      </c>
      <c r="B457" s="397"/>
      <c r="C457" s="397"/>
      <c r="D457" s="397"/>
      <c r="E457" s="397"/>
      <c r="F457" s="397"/>
    </row>
    <row r="458" spans="1:6" ht="16.5" customHeight="1">
      <c r="A458" s="397" t="s">
        <v>1074</v>
      </c>
      <c r="B458" s="397"/>
      <c r="C458" s="397"/>
      <c r="D458" s="397"/>
      <c r="E458" s="397"/>
      <c r="F458" s="397"/>
    </row>
    <row r="459" spans="1:6" ht="22.5" customHeight="1">
      <c r="A459" s="397" t="s">
        <v>669</v>
      </c>
      <c r="B459" s="397"/>
      <c r="C459" s="397"/>
      <c r="D459" s="397"/>
      <c r="E459" s="397"/>
      <c r="F459" s="397"/>
    </row>
    <row r="460" spans="1:6" ht="16.5" customHeight="1">
      <c r="A460" s="397" t="s">
        <v>1006</v>
      </c>
      <c r="B460" s="397"/>
      <c r="C460" s="397"/>
      <c r="D460" s="397"/>
      <c r="E460" s="397"/>
      <c r="F460" s="397"/>
    </row>
    <row r="461" spans="1:6" ht="16.5" customHeight="1">
      <c r="A461" s="397" t="s">
        <v>1007</v>
      </c>
      <c r="B461" s="397"/>
      <c r="C461" s="397"/>
      <c r="D461" s="397"/>
      <c r="E461" s="397"/>
      <c r="F461" s="397"/>
    </row>
    <row r="462" spans="1:6" ht="16.5" customHeight="1">
      <c r="A462" s="397" t="s">
        <v>1075</v>
      </c>
      <c r="B462" s="397"/>
      <c r="C462" s="397"/>
      <c r="D462" s="397"/>
      <c r="E462" s="397"/>
      <c r="F462" s="397"/>
    </row>
    <row r="463" spans="1:6" ht="20.100000000000001" customHeight="1">
      <c r="A463" s="397" t="s">
        <v>1008</v>
      </c>
      <c r="B463" s="397"/>
      <c r="C463" s="397"/>
      <c r="D463" s="397"/>
      <c r="E463" s="397"/>
      <c r="F463" s="397"/>
    </row>
    <row r="464" spans="1:6" ht="20.100000000000001" customHeight="1">
      <c r="A464" s="397" t="s">
        <v>1009</v>
      </c>
      <c r="B464" s="397"/>
      <c r="C464" s="397"/>
      <c r="D464" s="397"/>
      <c r="E464" s="397"/>
      <c r="F464" s="397"/>
    </row>
    <row r="465" spans="1:12" ht="20.100000000000001" customHeight="1">
      <c r="A465" s="397" t="s">
        <v>1010</v>
      </c>
      <c r="B465" s="397"/>
      <c r="C465" s="397"/>
      <c r="D465" s="397"/>
      <c r="E465" s="397"/>
      <c r="F465" s="397"/>
    </row>
    <row r="466" spans="1:12" ht="20.100000000000001" customHeight="1">
      <c r="A466" s="397" t="s">
        <v>1076</v>
      </c>
      <c r="B466" s="397"/>
      <c r="C466" s="397"/>
      <c r="D466" s="397"/>
      <c r="E466" s="397"/>
      <c r="F466" s="397"/>
    </row>
    <row r="467" spans="1:12" ht="12.6" customHeight="1">
      <c r="A467" s="411"/>
      <c r="B467" s="411"/>
      <c r="C467" s="411"/>
      <c r="D467" s="411"/>
      <c r="E467" s="411"/>
      <c r="F467" s="411"/>
    </row>
    <row r="468" spans="1:12" ht="16.5" customHeight="1">
      <c r="A468" s="398" t="s">
        <v>998</v>
      </c>
      <c r="B468" s="398"/>
      <c r="C468" s="398"/>
      <c r="D468" s="398"/>
      <c r="E468" s="398"/>
      <c r="F468" s="398"/>
    </row>
    <row r="469" spans="1:12" ht="16.5" customHeight="1">
      <c r="A469" s="398" t="s">
        <v>902</v>
      </c>
      <c r="B469" s="398"/>
      <c r="C469" s="398"/>
      <c r="D469" s="398"/>
      <c r="E469" s="398"/>
      <c r="F469" s="398"/>
    </row>
    <row r="470" spans="1:12" ht="14.1" customHeight="1">
      <c r="A470" s="402" t="s">
        <v>997</v>
      </c>
      <c r="B470" s="403"/>
      <c r="C470" s="403"/>
      <c r="D470" s="403"/>
      <c r="E470" s="403"/>
      <c r="F470" s="404"/>
    </row>
    <row r="471" spans="1:12" ht="14.1" customHeight="1">
      <c r="A471" s="405"/>
      <c r="B471" s="406"/>
      <c r="C471" s="406"/>
      <c r="D471" s="406"/>
      <c r="E471" s="406"/>
      <c r="F471" s="407"/>
    </row>
    <row r="472" spans="1:12" s="172" customFormat="1" ht="14.1" customHeight="1">
      <c r="A472" s="405"/>
      <c r="B472" s="406"/>
      <c r="C472" s="406"/>
      <c r="D472" s="406"/>
      <c r="E472" s="406"/>
      <c r="F472" s="407"/>
      <c r="G472" s="68"/>
      <c r="H472" s="68"/>
      <c r="I472" s="68"/>
      <c r="J472" s="68"/>
      <c r="K472" s="68"/>
      <c r="L472" s="68"/>
    </row>
    <row r="473" spans="1:12" ht="14.1" customHeight="1">
      <c r="A473" s="405"/>
      <c r="B473" s="406"/>
      <c r="C473" s="406"/>
      <c r="D473" s="406"/>
      <c r="E473" s="406"/>
      <c r="F473" s="407"/>
    </row>
    <row r="474" spans="1:12" ht="14.1" customHeight="1">
      <c r="A474" s="408"/>
      <c r="B474" s="409"/>
      <c r="C474" s="409"/>
      <c r="D474" s="409"/>
      <c r="E474" s="409"/>
      <c r="F474" s="410"/>
    </row>
    <row r="476" spans="1:12" ht="16.5" customHeight="1">
      <c r="A476" s="398" t="s">
        <v>1021</v>
      </c>
      <c r="B476" s="398"/>
      <c r="C476" s="398"/>
      <c r="D476" s="398"/>
      <c r="E476" s="398"/>
      <c r="F476" s="398"/>
    </row>
    <row r="477" spans="1:12" ht="16.5" customHeight="1">
      <c r="A477" s="397" t="s">
        <v>1022</v>
      </c>
      <c r="B477" s="397"/>
      <c r="C477" s="397"/>
      <c r="D477" s="397"/>
      <c r="E477" s="397"/>
      <c r="F477" s="397"/>
    </row>
    <row r="478" spans="1:12" ht="17.45" customHeight="1">
      <c r="A478" s="229" t="s">
        <v>1228</v>
      </c>
      <c r="B478" s="229"/>
      <c r="C478" s="229"/>
      <c r="D478" s="229"/>
      <c r="E478" s="229"/>
      <c r="F478" s="229"/>
    </row>
    <row r="479" spans="1:12" ht="17.45" customHeight="1">
      <c r="A479" s="229" t="s">
        <v>1230</v>
      </c>
      <c r="B479" s="229"/>
      <c r="C479" s="229"/>
      <c r="D479" s="229"/>
      <c r="E479" s="229"/>
      <c r="F479" s="229"/>
    </row>
    <row r="480" spans="1:12" s="172" customFormat="1" ht="14.1" customHeight="1">
      <c r="A480" s="229"/>
      <c r="B480" s="229"/>
      <c r="C480" s="229"/>
      <c r="D480" s="229"/>
      <c r="E480" s="229"/>
      <c r="F480" s="229"/>
      <c r="G480" s="68"/>
      <c r="H480" s="68"/>
      <c r="I480" s="68"/>
      <c r="J480" s="68"/>
      <c r="K480" s="68"/>
      <c r="L480" s="68"/>
    </row>
    <row r="481" spans="1:12" ht="18" customHeight="1">
      <c r="A481" s="229" t="s">
        <v>1024</v>
      </c>
      <c r="B481" s="229"/>
      <c r="C481" s="229"/>
      <c r="D481" s="229"/>
      <c r="E481" s="229"/>
      <c r="F481" s="229"/>
    </row>
    <row r="482" spans="1:12" ht="16.5" customHeight="1">
      <c r="A482" s="229" t="s">
        <v>1227</v>
      </c>
      <c r="B482" s="229"/>
      <c r="C482" s="229"/>
      <c r="D482" s="229"/>
      <c r="E482" s="229"/>
      <c r="F482" s="229"/>
    </row>
    <row r="483" spans="1:12" ht="16.5" customHeight="1">
      <c r="A483" s="229" t="s">
        <v>1039</v>
      </c>
      <c r="B483" s="229"/>
      <c r="C483" s="229"/>
      <c r="D483" s="229"/>
      <c r="E483" s="229"/>
      <c r="F483" s="229"/>
    </row>
    <row r="484" spans="1:12" ht="16.5" customHeight="1">
      <c r="A484" s="229" t="s">
        <v>1040</v>
      </c>
      <c r="B484" s="229"/>
      <c r="C484" s="229"/>
      <c r="D484" s="229"/>
      <c r="E484" s="229"/>
      <c r="F484" s="229"/>
    </row>
    <row r="485" spans="1:12" ht="16.5" customHeight="1">
      <c r="A485" s="229" t="s">
        <v>1041</v>
      </c>
      <c r="B485" s="229"/>
      <c r="C485" s="229"/>
      <c r="D485" s="229"/>
      <c r="E485" s="229"/>
      <c r="F485" s="229"/>
    </row>
    <row r="486" spans="1:12" ht="16.5" customHeight="1">
      <c r="A486" s="229" t="s">
        <v>1047</v>
      </c>
      <c r="B486" s="229"/>
      <c r="C486" s="229"/>
      <c r="D486" s="229"/>
      <c r="E486" s="229"/>
      <c r="F486" s="229"/>
    </row>
    <row r="487" spans="1:12" ht="16.5" customHeight="1">
      <c r="A487" s="229" t="s">
        <v>1046</v>
      </c>
      <c r="B487" s="229"/>
      <c r="C487" s="229"/>
      <c r="D487" s="229"/>
      <c r="E487" s="229"/>
      <c r="F487" s="229"/>
    </row>
    <row r="488" spans="1:12" ht="16.5" customHeight="1">
      <c r="A488" s="229"/>
      <c r="B488" s="229"/>
      <c r="C488" s="229"/>
      <c r="D488" s="229"/>
      <c r="E488" s="229"/>
      <c r="F488" s="229"/>
    </row>
    <row r="490" spans="1:12" ht="16.5" customHeight="1">
      <c r="A490" s="397"/>
      <c r="B490" s="397"/>
      <c r="C490" s="397"/>
      <c r="D490" s="397"/>
      <c r="E490" s="397"/>
      <c r="F490" s="397"/>
      <c r="G490" s="229"/>
      <c r="H490" s="266"/>
      <c r="I490" s="266"/>
      <c r="J490" s="266"/>
      <c r="K490" s="266"/>
      <c r="L490" s="266"/>
    </row>
    <row r="491" spans="1:12" ht="16.5" customHeight="1">
      <c r="A491" s="399"/>
      <c r="B491" s="399"/>
      <c r="C491" s="399"/>
      <c r="D491" s="399"/>
      <c r="E491" s="399"/>
      <c r="F491" s="399"/>
      <c r="G491" s="229"/>
      <c r="H491" s="266"/>
      <c r="I491" s="266"/>
      <c r="J491" s="266"/>
      <c r="K491" s="266"/>
      <c r="L491" s="266"/>
    </row>
    <row r="492" spans="1:12" ht="16.5" customHeight="1">
      <c r="A492" s="399"/>
      <c r="B492" s="399"/>
      <c r="C492" s="399"/>
      <c r="D492" s="399"/>
      <c r="E492" s="399"/>
      <c r="F492" s="399"/>
      <c r="G492" s="229"/>
      <c r="H492" s="266"/>
      <c r="I492" s="266"/>
      <c r="J492" s="266"/>
      <c r="K492" s="266"/>
      <c r="L492" s="266"/>
    </row>
    <row r="493" spans="1:12" ht="16.5" customHeight="1">
      <c r="A493" s="400"/>
      <c r="B493" s="400"/>
      <c r="C493" s="400"/>
      <c r="D493" s="400"/>
      <c r="E493" s="400"/>
      <c r="F493" s="400"/>
      <c r="G493" s="229"/>
      <c r="H493" s="266"/>
      <c r="I493" s="266"/>
      <c r="J493" s="266"/>
      <c r="K493" s="266"/>
      <c r="L493" s="266"/>
    </row>
    <row r="494" spans="1:12" ht="16.5" customHeight="1">
      <c r="A494" s="400"/>
      <c r="B494" s="400"/>
      <c r="C494" s="400"/>
      <c r="D494" s="400"/>
      <c r="E494" s="400"/>
      <c r="F494" s="400"/>
      <c r="G494" s="400"/>
      <c r="H494" s="266"/>
      <c r="I494" s="266"/>
      <c r="J494" s="266"/>
      <c r="K494" s="266"/>
      <c r="L494" s="266"/>
    </row>
    <row r="495" spans="1:12" ht="16.5" customHeight="1">
      <c r="A495" s="302"/>
      <c r="B495" s="302"/>
      <c r="C495" s="302"/>
      <c r="D495" s="302"/>
      <c r="E495" s="302"/>
      <c r="F495" s="302"/>
      <c r="G495" s="229"/>
      <c r="H495" s="266"/>
      <c r="I495" s="266"/>
      <c r="J495" s="266"/>
      <c r="K495" s="266"/>
      <c r="L495" s="266"/>
    </row>
    <row r="496" spans="1:12" ht="16.5" customHeight="1">
      <c r="A496" s="397"/>
      <c r="B496" s="397"/>
      <c r="C496" s="397"/>
      <c r="D496" s="397"/>
      <c r="E496" s="397"/>
      <c r="F496" s="397"/>
      <c r="G496" s="229"/>
      <c r="H496" s="266"/>
      <c r="I496" s="266"/>
      <c r="J496" s="266"/>
      <c r="K496" s="266"/>
      <c r="L496" s="266"/>
    </row>
    <row r="497" spans="1:12" ht="16.5" customHeight="1">
      <c r="A497" s="397"/>
      <c r="B497" s="397"/>
      <c r="C497" s="397"/>
      <c r="D497" s="397"/>
      <c r="E497" s="397"/>
      <c r="F497" s="397"/>
      <c r="G497" s="229"/>
      <c r="H497" s="266"/>
      <c r="I497" s="266"/>
      <c r="J497" s="266"/>
      <c r="K497" s="266"/>
      <c r="L497" s="266"/>
    </row>
    <row r="498" spans="1:12" ht="16.5" customHeight="1">
      <c r="A498" s="400"/>
      <c r="B498" s="400"/>
      <c r="C498" s="400"/>
      <c r="D498" s="400"/>
      <c r="E498" s="401"/>
      <c r="F498" s="401"/>
      <c r="G498" s="229"/>
      <c r="H498" s="266"/>
      <c r="I498" s="266"/>
      <c r="J498" s="266"/>
      <c r="K498" s="266"/>
      <c r="L498" s="266"/>
    </row>
    <row r="499" spans="1:12" ht="16.5" customHeight="1">
      <c r="A499" s="397"/>
      <c r="B499" s="397"/>
      <c r="C499" s="397"/>
      <c r="D499" s="397"/>
      <c r="E499" s="397"/>
      <c r="F499" s="397"/>
      <c r="G499" s="229"/>
      <c r="H499" s="266"/>
      <c r="I499" s="266"/>
      <c r="J499" s="266"/>
      <c r="K499" s="266"/>
      <c r="L499" s="266"/>
    </row>
    <row r="500" spans="1:12" ht="16.5" customHeight="1">
      <c r="A500" s="398"/>
      <c r="B500" s="398"/>
      <c r="C500" s="398"/>
      <c r="D500" s="398"/>
      <c r="E500" s="398"/>
      <c r="F500" s="398"/>
      <c r="G500" s="229"/>
      <c r="H500" s="266"/>
      <c r="I500" s="266"/>
      <c r="J500" s="266"/>
      <c r="K500" s="266"/>
      <c r="L500" s="266"/>
    </row>
    <row r="501" spans="1:12" ht="16.5" customHeight="1">
      <c r="A501" s="398"/>
      <c r="B501" s="398"/>
      <c r="C501" s="398"/>
      <c r="D501" s="398"/>
      <c r="E501" s="398"/>
      <c r="F501" s="398"/>
      <c r="G501" s="229"/>
      <c r="H501" s="266"/>
      <c r="I501" s="266"/>
      <c r="J501" s="266"/>
      <c r="K501" s="266"/>
      <c r="L501" s="266"/>
    </row>
  </sheetData>
  <mergeCells count="5928"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  <mergeCell ref="A32:F32"/>
    <mergeCell ref="A33:F33"/>
    <mergeCell ref="A37:B37"/>
    <mergeCell ref="C37:F37"/>
    <mergeCell ref="A38:B38"/>
    <mergeCell ref="C38:F38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C56:F56"/>
    <mergeCell ref="C57:F57"/>
    <mergeCell ref="C58:F58"/>
    <mergeCell ref="C59:F59"/>
    <mergeCell ref="C60:F60"/>
    <mergeCell ref="C61:F61"/>
    <mergeCell ref="A47:B72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A39:B41"/>
    <mergeCell ref="C39:F39"/>
    <mergeCell ref="C40:F40"/>
    <mergeCell ref="C41:F41"/>
    <mergeCell ref="A42:B46"/>
    <mergeCell ref="C42:F42"/>
    <mergeCell ref="C43:F43"/>
    <mergeCell ref="C44:F44"/>
    <mergeCell ref="C45:F45"/>
    <mergeCell ref="C46:F46"/>
    <mergeCell ref="A74:B75"/>
    <mergeCell ref="C74:F74"/>
    <mergeCell ref="C75:F75"/>
    <mergeCell ref="A76:B78"/>
    <mergeCell ref="C76:F76"/>
    <mergeCell ref="C77:F77"/>
    <mergeCell ref="C78:F78"/>
    <mergeCell ref="C68:F68"/>
    <mergeCell ref="C69:F69"/>
    <mergeCell ref="C70:F70"/>
    <mergeCell ref="C71:F71"/>
    <mergeCell ref="C72:F72"/>
    <mergeCell ref="A73:B73"/>
    <mergeCell ref="C73:F73"/>
    <mergeCell ref="C62:F62"/>
    <mergeCell ref="C63:F63"/>
    <mergeCell ref="C64:F64"/>
    <mergeCell ref="C65:F65"/>
    <mergeCell ref="C66:F66"/>
    <mergeCell ref="C67:F67"/>
    <mergeCell ref="A93:B94"/>
    <mergeCell ref="C93:F93"/>
    <mergeCell ref="C94:F94"/>
    <mergeCell ref="A95:B97"/>
    <mergeCell ref="C95:F95"/>
    <mergeCell ref="C96:F96"/>
    <mergeCell ref="C97:F97"/>
    <mergeCell ref="C86:F86"/>
    <mergeCell ref="A87:A92"/>
    <mergeCell ref="C87:F87"/>
    <mergeCell ref="B88:B89"/>
    <mergeCell ref="C88:F88"/>
    <mergeCell ref="C89:F89"/>
    <mergeCell ref="C90:F90"/>
    <mergeCell ref="C91:F91"/>
    <mergeCell ref="C92:F92"/>
    <mergeCell ref="A79:B79"/>
    <mergeCell ref="C79:F79"/>
    <mergeCell ref="A80:A81"/>
    <mergeCell ref="C80:F80"/>
    <mergeCell ref="C81:F81"/>
    <mergeCell ref="A82:A86"/>
    <mergeCell ref="C82:F82"/>
    <mergeCell ref="C83:F83"/>
    <mergeCell ref="C84:F84"/>
    <mergeCell ref="C85:F85"/>
    <mergeCell ref="B106:B109"/>
    <mergeCell ref="C106:F106"/>
    <mergeCell ref="C107:F107"/>
    <mergeCell ref="C108:F108"/>
    <mergeCell ref="C109:F109"/>
    <mergeCell ref="B110:B111"/>
    <mergeCell ref="C110:F110"/>
    <mergeCell ref="C111:F111"/>
    <mergeCell ref="A98:A113"/>
    <mergeCell ref="C98:F98"/>
    <mergeCell ref="B99:B105"/>
    <mergeCell ref="C99:F99"/>
    <mergeCell ref="C100:F100"/>
    <mergeCell ref="C101:F101"/>
    <mergeCell ref="C102:F102"/>
    <mergeCell ref="C103:F103"/>
    <mergeCell ref="C104:F104"/>
    <mergeCell ref="C105:F105"/>
    <mergeCell ref="A126:F126"/>
    <mergeCell ref="A127:F127"/>
    <mergeCell ref="A128:F128"/>
    <mergeCell ref="A129:F129"/>
    <mergeCell ref="A131:F131"/>
    <mergeCell ref="A132:F132"/>
    <mergeCell ref="C119:F119"/>
    <mergeCell ref="C120:F120"/>
    <mergeCell ref="A121:B124"/>
    <mergeCell ref="C121:F121"/>
    <mergeCell ref="C122:F122"/>
    <mergeCell ref="C123:F123"/>
    <mergeCell ref="C124:F124"/>
    <mergeCell ref="B112:F112"/>
    <mergeCell ref="B113:F113"/>
    <mergeCell ref="A114:A120"/>
    <mergeCell ref="C114:F114"/>
    <mergeCell ref="B115:B116"/>
    <mergeCell ref="C115:F115"/>
    <mergeCell ref="C116:F116"/>
    <mergeCell ref="C117:F117"/>
    <mergeCell ref="C118:F118"/>
    <mergeCell ref="B119:B120"/>
    <mergeCell ref="A148:F148"/>
    <mergeCell ref="A149:F149"/>
    <mergeCell ref="A150:F150"/>
    <mergeCell ref="A151:F151"/>
    <mergeCell ref="A152:F152"/>
    <mergeCell ref="A153:F153"/>
    <mergeCell ref="A139:F139"/>
    <mergeCell ref="A140:F140"/>
    <mergeCell ref="A141:F141"/>
    <mergeCell ref="A145:F145"/>
    <mergeCell ref="A146:F146"/>
    <mergeCell ref="A147:F147"/>
    <mergeCell ref="A133:F133"/>
    <mergeCell ref="A134:F134"/>
    <mergeCell ref="A135:F135"/>
    <mergeCell ref="A136:F136"/>
    <mergeCell ref="A137:F137"/>
    <mergeCell ref="A138:F138"/>
    <mergeCell ref="BI157:BN157"/>
    <mergeCell ref="BO157:BT157"/>
    <mergeCell ref="BU157:BZ157"/>
    <mergeCell ref="CA157:CF157"/>
    <mergeCell ref="CG157:CL157"/>
    <mergeCell ref="CM157:CR157"/>
    <mergeCell ref="Y157:AD157"/>
    <mergeCell ref="AE157:AJ157"/>
    <mergeCell ref="AK157:AP157"/>
    <mergeCell ref="AQ157:AV157"/>
    <mergeCell ref="AW157:BB157"/>
    <mergeCell ref="BC157:BH157"/>
    <mergeCell ref="A154:F154"/>
    <mergeCell ref="A155:F155"/>
    <mergeCell ref="A156:F156"/>
    <mergeCell ref="A157:F157"/>
    <mergeCell ref="M157:R157"/>
    <mergeCell ref="S157:X157"/>
    <mergeCell ref="FM157:FR157"/>
    <mergeCell ref="FS157:FX157"/>
    <mergeCell ref="FY157:GD157"/>
    <mergeCell ref="GE157:GJ157"/>
    <mergeCell ref="GK157:GP157"/>
    <mergeCell ref="GQ157:GV157"/>
    <mergeCell ref="EC157:EH157"/>
    <mergeCell ref="EI157:EN157"/>
    <mergeCell ref="EO157:ET157"/>
    <mergeCell ref="EU157:EZ157"/>
    <mergeCell ref="FA157:FF157"/>
    <mergeCell ref="FG157:FL157"/>
    <mergeCell ref="CS157:CX157"/>
    <mergeCell ref="CY157:DD157"/>
    <mergeCell ref="DE157:DJ157"/>
    <mergeCell ref="DK157:DP157"/>
    <mergeCell ref="DQ157:DV157"/>
    <mergeCell ref="DW157:EB157"/>
    <mergeCell ref="JQ157:JV157"/>
    <mergeCell ref="JW157:KB157"/>
    <mergeCell ref="KC157:KH157"/>
    <mergeCell ref="KI157:KN157"/>
    <mergeCell ref="KO157:KT157"/>
    <mergeCell ref="KU157:KZ157"/>
    <mergeCell ref="IG157:IL157"/>
    <mergeCell ref="IM157:IR157"/>
    <mergeCell ref="IS157:IX157"/>
    <mergeCell ref="IY157:JD157"/>
    <mergeCell ref="JE157:JJ157"/>
    <mergeCell ref="JK157:JP157"/>
    <mergeCell ref="GW157:HB157"/>
    <mergeCell ref="HC157:HH157"/>
    <mergeCell ref="HI157:HN157"/>
    <mergeCell ref="HO157:HT157"/>
    <mergeCell ref="HU157:HZ157"/>
    <mergeCell ref="IA157:IF157"/>
    <mergeCell ref="NU157:NZ157"/>
    <mergeCell ref="OA157:OF157"/>
    <mergeCell ref="OG157:OL157"/>
    <mergeCell ref="OM157:OR157"/>
    <mergeCell ref="OS157:OX157"/>
    <mergeCell ref="OY157:PD157"/>
    <mergeCell ref="MK157:MP157"/>
    <mergeCell ref="MQ157:MV157"/>
    <mergeCell ref="MW157:NB157"/>
    <mergeCell ref="NC157:NH157"/>
    <mergeCell ref="NI157:NN157"/>
    <mergeCell ref="NO157:NT157"/>
    <mergeCell ref="LA157:LF157"/>
    <mergeCell ref="LG157:LL157"/>
    <mergeCell ref="LM157:LR157"/>
    <mergeCell ref="LS157:LX157"/>
    <mergeCell ref="LY157:MD157"/>
    <mergeCell ref="ME157:MJ157"/>
    <mergeCell ref="RY157:SD157"/>
    <mergeCell ref="SE157:SJ157"/>
    <mergeCell ref="SK157:SP157"/>
    <mergeCell ref="SQ157:SV157"/>
    <mergeCell ref="SW157:TB157"/>
    <mergeCell ref="TC157:TH157"/>
    <mergeCell ref="QO157:QT157"/>
    <mergeCell ref="QU157:QZ157"/>
    <mergeCell ref="RA157:RF157"/>
    <mergeCell ref="RG157:RL157"/>
    <mergeCell ref="RM157:RR157"/>
    <mergeCell ref="RS157:RX157"/>
    <mergeCell ref="PE157:PJ157"/>
    <mergeCell ref="PK157:PP157"/>
    <mergeCell ref="PQ157:PV157"/>
    <mergeCell ref="PW157:QB157"/>
    <mergeCell ref="QC157:QH157"/>
    <mergeCell ref="QI157:QN157"/>
    <mergeCell ref="WC157:WH157"/>
    <mergeCell ref="WI157:WN157"/>
    <mergeCell ref="WO157:WT157"/>
    <mergeCell ref="WU157:WZ157"/>
    <mergeCell ref="XA157:XF157"/>
    <mergeCell ref="XG157:XL157"/>
    <mergeCell ref="US157:UX157"/>
    <mergeCell ref="UY157:VD157"/>
    <mergeCell ref="VE157:VJ157"/>
    <mergeCell ref="VK157:VP157"/>
    <mergeCell ref="VQ157:VV157"/>
    <mergeCell ref="VW157:WB157"/>
    <mergeCell ref="TI157:TN157"/>
    <mergeCell ref="TO157:TT157"/>
    <mergeCell ref="TU157:TZ157"/>
    <mergeCell ref="UA157:UF157"/>
    <mergeCell ref="UG157:UL157"/>
    <mergeCell ref="UM157:UR157"/>
    <mergeCell ref="AAG157:AAL157"/>
    <mergeCell ref="AAM157:AAR157"/>
    <mergeCell ref="AAS157:AAX157"/>
    <mergeCell ref="AAY157:ABD157"/>
    <mergeCell ref="ABE157:ABJ157"/>
    <mergeCell ref="ABK157:ABP157"/>
    <mergeCell ref="YW157:ZB157"/>
    <mergeCell ref="ZC157:ZH157"/>
    <mergeCell ref="ZI157:ZN157"/>
    <mergeCell ref="ZO157:ZT157"/>
    <mergeCell ref="ZU157:ZZ157"/>
    <mergeCell ref="AAA157:AAF157"/>
    <mergeCell ref="XM157:XR157"/>
    <mergeCell ref="XS157:XX157"/>
    <mergeCell ref="XY157:YD157"/>
    <mergeCell ref="YE157:YJ157"/>
    <mergeCell ref="YK157:YP157"/>
    <mergeCell ref="YQ157:YV157"/>
    <mergeCell ref="AEK157:AEP157"/>
    <mergeCell ref="AEQ157:AEV157"/>
    <mergeCell ref="AEW157:AFB157"/>
    <mergeCell ref="AFC157:AFH157"/>
    <mergeCell ref="AFI157:AFN157"/>
    <mergeCell ref="AFO157:AFT157"/>
    <mergeCell ref="ADA157:ADF157"/>
    <mergeCell ref="ADG157:ADL157"/>
    <mergeCell ref="ADM157:ADR157"/>
    <mergeCell ref="ADS157:ADX157"/>
    <mergeCell ref="ADY157:AED157"/>
    <mergeCell ref="AEE157:AEJ157"/>
    <mergeCell ref="ABQ157:ABV157"/>
    <mergeCell ref="ABW157:ACB157"/>
    <mergeCell ref="ACC157:ACH157"/>
    <mergeCell ref="ACI157:ACN157"/>
    <mergeCell ref="ACO157:ACT157"/>
    <mergeCell ref="ACU157:ACZ157"/>
    <mergeCell ref="AIO157:AIT157"/>
    <mergeCell ref="AIU157:AIZ157"/>
    <mergeCell ref="AJA157:AJF157"/>
    <mergeCell ref="AJG157:AJL157"/>
    <mergeCell ref="AJM157:AJR157"/>
    <mergeCell ref="AJS157:AJX157"/>
    <mergeCell ref="AHE157:AHJ157"/>
    <mergeCell ref="AHK157:AHP157"/>
    <mergeCell ref="AHQ157:AHV157"/>
    <mergeCell ref="AHW157:AIB157"/>
    <mergeCell ref="AIC157:AIH157"/>
    <mergeCell ref="AII157:AIN157"/>
    <mergeCell ref="AFU157:AFZ157"/>
    <mergeCell ref="AGA157:AGF157"/>
    <mergeCell ref="AGG157:AGL157"/>
    <mergeCell ref="AGM157:AGR157"/>
    <mergeCell ref="AGS157:AGX157"/>
    <mergeCell ref="AGY157:AHD157"/>
    <mergeCell ref="AMS157:AMX157"/>
    <mergeCell ref="AMY157:AND157"/>
    <mergeCell ref="ANE157:ANJ157"/>
    <mergeCell ref="ANK157:ANP157"/>
    <mergeCell ref="ANQ157:ANV157"/>
    <mergeCell ref="ANW157:AOB157"/>
    <mergeCell ref="ALI157:ALN157"/>
    <mergeCell ref="ALO157:ALT157"/>
    <mergeCell ref="ALU157:ALZ157"/>
    <mergeCell ref="AMA157:AMF157"/>
    <mergeCell ref="AMG157:AML157"/>
    <mergeCell ref="AMM157:AMR157"/>
    <mergeCell ref="AJY157:AKD157"/>
    <mergeCell ref="AKE157:AKJ157"/>
    <mergeCell ref="AKK157:AKP157"/>
    <mergeCell ref="AKQ157:AKV157"/>
    <mergeCell ref="AKW157:ALB157"/>
    <mergeCell ref="ALC157:ALH157"/>
    <mergeCell ref="AQW157:ARB157"/>
    <mergeCell ref="ARC157:ARH157"/>
    <mergeCell ref="ARI157:ARN157"/>
    <mergeCell ref="ARO157:ART157"/>
    <mergeCell ref="ARU157:ARZ157"/>
    <mergeCell ref="ASA157:ASF157"/>
    <mergeCell ref="APM157:APR157"/>
    <mergeCell ref="APS157:APX157"/>
    <mergeCell ref="APY157:AQD157"/>
    <mergeCell ref="AQE157:AQJ157"/>
    <mergeCell ref="AQK157:AQP157"/>
    <mergeCell ref="AQQ157:AQV157"/>
    <mergeCell ref="AOC157:AOH157"/>
    <mergeCell ref="AOI157:AON157"/>
    <mergeCell ref="AOO157:AOT157"/>
    <mergeCell ref="AOU157:AOZ157"/>
    <mergeCell ref="APA157:APF157"/>
    <mergeCell ref="APG157:APL157"/>
    <mergeCell ref="AVA157:AVF157"/>
    <mergeCell ref="AVG157:AVL157"/>
    <mergeCell ref="AVM157:AVR157"/>
    <mergeCell ref="AVS157:AVX157"/>
    <mergeCell ref="AVY157:AWD157"/>
    <mergeCell ref="AWE157:AWJ157"/>
    <mergeCell ref="ATQ157:ATV157"/>
    <mergeCell ref="ATW157:AUB157"/>
    <mergeCell ref="AUC157:AUH157"/>
    <mergeCell ref="AUI157:AUN157"/>
    <mergeCell ref="AUO157:AUT157"/>
    <mergeCell ref="AUU157:AUZ157"/>
    <mergeCell ref="ASG157:ASL157"/>
    <mergeCell ref="ASM157:ASR157"/>
    <mergeCell ref="ASS157:ASX157"/>
    <mergeCell ref="ASY157:ATD157"/>
    <mergeCell ref="ATE157:ATJ157"/>
    <mergeCell ref="ATK157:ATP157"/>
    <mergeCell ref="AZE157:AZJ157"/>
    <mergeCell ref="AZK157:AZP157"/>
    <mergeCell ref="AZQ157:AZV157"/>
    <mergeCell ref="AZW157:BAB157"/>
    <mergeCell ref="BAC157:BAH157"/>
    <mergeCell ref="BAI157:BAN157"/>
    <mergeCell ref="AXU157:AXZ157"/>
    <mergeCell ref="AYA157:AYF157"/>
    <mergeCell ref="AYG157:AYL157"/>
    <mergeCell ref="AYM157:AYR157"/>
    <mergeCell ref="AYS157:AYX157"/>
    <mergeCell ref="AYY157:AZD157"/>
    <mergeCell ref="AWK157:AWP157"/>
    <mergeCell ref="AWQ157:AWV157"/>
    <mergeCell ref="AWW157:AXB157"/>
    <mergeCell ref="AXC157:AXH157"/>
    <mergeCell ref="AXI157:AXN157"/>
    <mergeCell ref="AXO157:AXT157"/>
    <mergeCell ref="BDI157:BDN157"/>
    <mergeCell ref="BDO157:BDT157"/>
    <mergeCell ref="BDU157:BDZ157"/>
    <mergeCell ref="BEA157:BEF157"/>
    <mergeCell ref="BEG157:BEL157"/>
    <mergeCell ref="BEM157:BER157"/>
    <mergeCell ref="BBY157:BCD157"/>
    <mergeCell ref="BCE157:BCJ157"/>
    <mergeCell ref="BCK157:BCP157"/>
    <mergeCell ref="BCQ157:BCV157"/>
    <mergeCell ref="BCW157:BDB157"/>
    <mergeCell ref="BDC157:BDH157"/>
    <mergeCell ref="BAO157:BAT157"/>
    <mergeCell ref="BAU157:BAZ157"/>
    <mergeCell ref="BBA157:BBF157"/>
    <mergeCell ref="BBG157:BBL157"/>
    <mergeCell ref="BBM157:BBR157"/>
    <mergeCell ref="BBS157:BBX157"/>
    <mergeCell ref="BHM157:BHR157"/>
    <mergeCell ref="BHS157:BHX157"/>
    <mergeCell ref="BHY157:BID157"/>
    <mergeCell ref="BIE157:BIJ157"/>
    <mergeCell ref="BIK157:BIP157"/>
    <mergeCell ref="BIQ157:BIV157"/>
    <mergeCell ref="BGC157:BGH157"/>
    <mergeCell ref="BGI157:BGN157"/>
    <mergeCell ref="BGO157:BGT157"/>
    <mergeCell ref="BGU157:BGZ157"/>
    <mergeCell ref="BHA157:BHF157"/>
    <mergeCell ref="BHG157:BHL157"/>
    <mergeCell ref="BES157:BEX157"/>
    <mergeCell ref="BEY157:BFD157"/>
    <mergeCell ref="BFE157:BFJ157"/>
    <mergeCell ref="BFK157:BFP157"/>
    <mergeCell ref="BFQ157:BFV157"/>
    <mergeCell ref="BFW157:BGB157"/>
    <mergeCell ref="BLQ157:BLV157"/>
    <mergeCell ref="BLW157:BMB157"/>
    <mergeCell ref="BMC157:BMH157"/>
    <mergeCell ref="BMI157:BMN157"/>
    <mergeCell ref="BMO157:BMT157"/>
    <mergeCell ref="BMU157:BMZ157"/>
    <mergeCell ref="BKG157:BKL157"/>
    <mergeCell ref="BKM157:BKR157"/>
    <mergeCell ref="BKS157:BKX157"/>
    <mergeCell ref="BKY157:BLD157"/>
    <mergeCell ref="BLE157:BLJ157"/>
    <mergeCell ref="BLK157:BLP157"/>
    <mergeCell ref="BIW157:BJB157"/>
    <mergeCell ref="BJC157:BJH157"/>
    <mergeCell ref="BJI157:BJN157"/>
    <mergeCell ref="BJO157:BJT157"/>
    <mergeCell ref="BJU157:BJZ157"/>
    <mergeCell ref="BKA157:BKF157"/>
    <mergeCell ref="BPU157:BPZ157"/>
    <mergeCell ref="BQA157:BQF157"/>
    <mergeCell ref="BQG157:BQL157"/>
    <mergeCell ref="BQM157:BQR157"/>
    <mergeCell ref="BQS157:BQX157"/>
    <mergeCell ref="BQY157:BRD157"/>
    <mergeCell ref="BOK157:BOP157"/>
    <mergeCell ref="BOQ157:BOV157"/>
    <mergeCell ref="BOW157:BPB157"/>
    <mergeCell ref="BPC157:BPH157"/>
    <mergeCell ref="BPI157:BPN157"/>
    <mergeCell ref="BPO157:BPT157"/>
    <mergeCell ref="BNA157:BNF157"/>
    <mergeCell ref="BNG157:BNL157"/>
    <mergeCell ref="BNM157:BNR157"/>
    <mergeCell ref="BNS157:BNX157"/>
    <mergeCell ref="BNY157:BOD157"/>
    <mergeCell ref="BOE157:BOJ157"/>
    <mergeCell ref="BTY157:BUD157"/>
    <mergeCell ref="BUE157:BUJ157"/>
    <mergeCell ref="BUK157:BUP157"/>
    <mergeCell ref="BUQ157:BUV157"/>
    <mergeCell ref="BUW157:BVB157"/>
    <mergeCell ref="BVC157:BVH157"/>
    <mergeCell ref="BSO157:BST157"/>
    <mergeCell ref="BSU157:BSZ157"/>
    <mergeCell ref="BTA157:BTF157"/>
    <mergeCell ref="BTG157:BTL157"/>
    <mergeCell ref="BTM157:BTR157"/>
    <mergeCell ref="BTS157:BTX157"/>
    <mergeCell ref="BRE157:BRJ157"/>
    <mergeCell ref="BRK157:BRP157"/>
    <mergeCell ref="BRQ157:BRV157"/>
    <mergeCell ref="BRW157:BSB157"/>
    <mergeCell ref="BSC157:BSH157"/>
    <mergeCell ref="BSI157:BSN157"/>
    <mergeCell ref="BYC157:BYH157"/>
    <mergeCell ref="BYI157:BYN157"/>
    <mergeCell ref="BYO157:BYT157"/>
    <mergeCell ref="BYU157:BYZ157"/>
    <mergeCell ref="BZA157:BZF157"/>
    <mergeCell ref="BZG157:BZL157"/>
    <mergeCell ref="BWS157:BWX157"/>
    <mergeCell ref="BWY157:BXD157"/>
    <mergeCell ref="BXE157:BXJ157"/>
    <mergeCell ref="BXK157:BXP157"/>
    <mergeCell ref="BXQ157:BXV157"/>
    <mergeCell ref="BXW157:BYB157"/>
    <mergeCell ref="BVI157:BVN157"/>
    <mergeCell ref="BVO157:BVT157"/>
    <mergeCell ref="BVU157:BVZ157"/>
    <mergeCell ref="BWA157:BWF157"/>
    <mergeCell ref="BWG157:BWL157"/>
    <mergeCell ref="BWM157:BWR157"/>
    <mergeCell ref="CCG157:CCL157"/>
    <mergeCell ref="CCM157:CCR157"/>
    <mergeCell ref="CCS157:CCX157"/>
    <mergeCell ref="CCY157:CDD157"/>
    <mergeCell ref="CDE157:CDJ157"/>
    <mergeCell ref="CDK157:CDP157"/>
    <mergeCell ref="CAW157:CBB157"/>
    <mergeCell ref="CBC157:CBH157"/>
    <mergeCell ref="CBI157:CBN157"/>
    <mergeCell ref="CBO157:CBT157"/>
    <mergeCell ref="CBU157:CBZ157"/>
    <mergeCell ref="CCA157:CCF157"/>
    <mergeCell ref="BZM157:BZR157"/>
    <mergeCell ref="BZS157:BZX157"/>
    <mergeCell ref="BZY157:CAD157"/>
    <mergeCell ref="CAE157:CAJ157"/>
    <mergeCell ref="CAK157:CAP157"/>
    <mergeCell ref="CAQ157:CAV157"/>
    <mergeCell ref="CGK157:CGP157"/>
    <mergeCell ref="CGQ157:CGV157"/>
    <mergeCell ref="CGW157:CHB157"/>
    <mergeCell ref="CHC157:CHH157"/>
    <mergeCell ref="CHI157:CHN157"/>
    <mergeCell ref="CHO157:CHT157"/>
    <mergeCell ref="CFA157:CFF157"/>
    <mergeCell ref="CFG157:CFL157"/>
    <mergeCell ref="CFM157:CFR157"/>
    <mergeCell ref="CFS157:CFX157"/>
    <mergeCell ref="CFY157:CGD157"/>
    <mergeCell ref="CGE157:CGJ157"/>
    <mergeCell ref="CDQ157:CDV157"/>
    <mergeCell ref="CDW157:CEB157"/>
    <mergeCell ref="CEC157:CEH157"/>
    <mergeCell ref="CEI157:CEN157"/>
    <mergeCell ref="CEO157:CET157"/>
    <mergeCell ref="CEU157:CEZ157"/>
    <mergeCell ref="CKO157:CKT157"/>
    <mergeCell ref="CKU157:CKZ157"/>
    <mergeCell ref="CLA157:CLF157"/>
    <mergeCell ref="CLG157:CLL157"/>
    <mergeCell ref="CLM157:CLR157"/>
    <mergeCell ref="CLS157:CLX157"/>
    <mergeCell ref="CJE157:CJJ157"/>
    <mergeCell ref="CJK157:CJP157"/>
    <mergeCell ref="CJQ157:CJV157"/>
    <mergeCell ref="CJW157:CKB157"/>
    <mergeCell ref="CKC157:CKH157"/>
    <mergeCell ref="CKI157:CKN157"/>
    <mergeCell ref="CHU157:CHZ157"/>
    <mergeCell ref="CIA157:CIF157"/>
    <mergeCell ref="CIG157:CIL157"/>
    <mergeCell ref="CIM157:CIR157"/>
    <mergeCell ref="CIS157:CIX157"/>
    <mergeCell ref="CIY157:CJD157"/>
    <mergeCell ref="COS157:COX157"/>
    <mergeCell ref="COY157:CPD157"/>
    <mergeCell ref="CPE157:CPJ157"/>
    <mergeCell ref="CPK157:CPP157"/>
    <mergeCell ref="CPQ157:CPV157"/>
    <mergeCell ref="CPW157:CQB157"/>
    <mergeCell ref="CNI157:CNN157"/>
    <mergeCell ref="CNO157:CNT157"/>
    <mergeCell ref="CNU157:CNZ157"/>
    <mergeCell ref="COA157:COF157"/>
    <mergeCell ref="COG157:COL157"/>
    <mergeCell ref="COM157:COR157"/>
    <mergeCell ref="CLY157:CMD157"/>
    <mergeCell ref="CME157:CMJ157"/>
    <mergeCell ref="CMK157:CMP157"/>
    <mergeCell ref="CMQ157:CMV157"/>
    <mergeCell ref="CMW157:CNB157"/>
    <mergeCell ref="CNC157:CNH157"/>
    <mergeCell ref="CSW157:CTB157"/>
    <mergeCell ref="CTC157:CTH157"/>
    <mergeCell ref="CTI157:CTN157"/>
    <mergeCell ref="CTO157:CTT157"/>
    <mergeCell ref="CTU157:CTZ157"/>
    <mergeCell ref="CUA157:CUF157"/>
    <mergeCell ref="CRM157:CRR157"/>
    <mergeCell ref="CRS157:CRX157"/>
    <mergeCell ref="CRY157:CSD157"/>
    <mergeCell ref="CSE157:CSJ157"/>
    <mergeCell ref="CSK157:CSP157"/>
    <mergeCell ref="CSQ157:CSV157"/>
    <mergeCell ref="CQC157:CQH157"/>
    <mergeCell ref="CQI157:CQN157"/>
    <mergeCell ref="CQO157:CQT157"/>
    <mergeCell ref="CQU157:CQZ157"/>
    <mergeCell ref="CRA157:CRF157"/>
    <mergeCell ref="CRG157:CRL157"/>
    <mergeCell ref="CXA157:CXF157"/>
    <mergeCell ref="CXG157:CXL157"/>
    <mergeCell ref="CXM157:CXR157"/>
    <mergeCell ref="CXS157:CXX157"/>
    <mergeCell ref="CXY157:CYD157"/>
    <mergeCell ref="CYE157:CYJ157"/>
    <mergeCell ref="CVQ157:CVV157"/>
    <mergeCell ref="CVW157:CWB157"/>
    <mergeCell ref="CWC157:CWH157"/>
    <mergeCell ref="CWI157:CWN157"/>
    <mergeCell ref="CWO157:CWT157"/>
    <mergeCell ref="CWU157:CWZ157"/>
    <mergeCell ref="CUG157:CUL157"/>
    <mergeCell ref="CUM157:CUR157"/>
    <mergeCell ref="CUS157:CUX157"/>
    <mergeCell ref="CUY157:CVD157"/>
    <mergeCell ref="CVE157:CVJ157"/>
    <mergeCell ref="CVK157:CVP157"/>
    <mergeCell ref="DBE157:DBJ157"/>
    <mergeCell ref="DBK157:DBP157"/>
    <mergeCell ref="DBQ157:DBV157"/>
    <mergeCell ref="DBW157:DCB157"/>
    <mergeCell ref="DCC157:DCH157"/>
    <mergeCell ref="DCI157:DCN157"/>
    <mergeCell ref="CZU157:CZZ157"/>
    <mergeCell ref="DAA157:DAF157"/>
    <mergeCell ref="DAG157:DAL157"/>
    <mergeCell ref="DAM157:DAR157"/>
    <mergeCell ref="DAS157:DAX157"/>
    <mergeCell ref="DAY157:DBD157"/>
    <mergeCell ref="CYK157:CYP157"/>
    <mergeCell ref="CYQ157:CYV157"/>
    <mergeCell ref="CYW157:CZB157"/>
    <mergeCell ref="CZC157:CZH157"/>
    <mergeCell ref="CZI157:CZN157"/>
    <mergeCell ref="CZO157:CZT157"/>
    <mergeCell ref="DFI157:DFN157"/>
    <mergeCell ref="DFO157:DFT157"/>
    <mergeCell ref="DFU157:DFZ157"/>
    <mergeCell ref="DGA157:DGF157"/>
    <mergeCell ref="DGG157:DGL157"/>
    <mergeCell ref="DGM157:DGR157"/>
    <mergeCell ref="DDY157:DED157"/>
    <mergeCell ref="DEE157:DEJ157"/>
    <mergeCell ref="DEK157:DEP157"/>
    <mergeCell ref="DEQ157:DEV157"/>
    <mergeCell ref="DEW157:DFB157"/>
    <mergeCell ref="DFC157:DFH157"/>
    <mergeCell ref="DCO157:DCT157"/>
    <mergeCell ref="DCU157:DCZ157"/>
    <mergeCell ref="DDA157:DDF157"/>
    <mergeCell ref="DDG157:DDL157"/>
    <mergeCell ref="DDM157:DDR157"/>
    <mergeCell ref="DDS157:DDX157"/>
    <mergeCell ref="DJM157:DJR157"/>
    <mergeCell ref="DJS157:DJX157"/>
    <mergeCell ref="DJY157:DKD157"/>
    <mergeCell ref="DKE157:DKJ157"/>
    <mergeCell ref="DKK157:DKP157"/>
    <mergeCell ref="DKQ157:DKV157"/>
    <mergeCell ref="DIC157:DIH157"/>
    <mergeCell ref="DII157:DIN157"/>
    <mergeCell ref="DIO157:DIT157"/>
    <mergeCell ref="DIU157:DIZ157"/>
    <mergeCell ref="DJA157:DJF157"/>
    <mergeCell ref="DJG157:DJL157"/>
    <mergeCell ref="DGS157:DGX157"/>
    <mergeCell ref="DGY157:DHD157"/>
    <mergeCell ref="DHE157:DHJ157"/>
    <mergeCell ref="DHK157:DHP157"/>
    <mergeCell ref="DHQ157:DHV157"/>
    <mergeCell ref="DHW157:DIB157"/>
    <mergeCell ref="DNQ157:DNV157"/>
    <mergeCell ref="DNW157:DOB157"/>
    <mergeCell ref="DOC157:DOH157"/>
    <mergeCell ref="DOI157:DON157"/>
    <mergeCell ref="DOO157:DOT157"/>
    <mergeCell ref="DOU157:DOZ157"/>
    <mergeCell ref="DMG157:DML157"/>
    <mergeCell ref="DMM157:DMR157"/>
    <mergeCell ref="DMS157:DMX157"/>
    <mergeCell ref="DMY157:DND157"/>
    <mergeCell ref="DNE157:DNJ157"/>
    <mergeCell ref="DNK157:DNP157"/>
    <mergeCell ref="DKW157:DLB157"/>
    <mergeCell ref="DLC157:DLH157"/>
    <mergeCell ref="DLI157:DLN157"/>
    <mergeCell ref="DLO157:DLT157"/>
    <mergeCell ref="DLU157:DLZ157"/>
    <mergeCell ref="DMA157:DMF157"/>
    <mergeCell ref="DRU157:DRZ157"/>
    <mergeCell ref="DSA157:DSF157"/>
    <mergeCell ref="DSG157:DSL157"/>
    <mergeCell ref="DSM157:DSR157"/>
    <mergeCell ref="DSS157:DSX157"/>
    <mergeCell ref="DSY157:DTD157"/>
    <mergeCell ref="DQK157:DQP157"/>
    <mergeCell ref="DQQ157:DQV157"/>
    <mergeCell ref="DQW157:DRB157"/>
    <mergeCell ref="DRC157:DRH157"/>
    <mergeCell ref="DRI157:DRN157"/>
    <mergeCell ref="DRO157:DRT157"/>
    <mergeCell ref="DPA157:DPF157"/>
    <mergeCell ref="DPG157:DPL157"/>
    <mergeCell ref="DPM157:DPR157"/>
    <mergeCell ref="DPS157:DPX157"/>
    <mergeCell ref="DPY157:DQD157"/>
    <mergeCell ref="DQE157:DQJ157"/>
    <mergeCell ref="DVY157:DWD157"/>
    <mergeCell ref="DWE157:DWJ157"/>
    <mergeCell ref="DWK157:DWP157"/>
    <mergeCell ref="DWQ157:DWV157"/>
    <mergeCell ref="DWW157:DXB157"/>
    <mergeCell ref="DXC157:DXH157"/>
    <mergeCell ref="DUO157:DUT157"/>
    <mergeCell ref="DUU157:DUZ157"/>
    <mergeCell ref="DVA157:DVF157"/>
    <mergeCell ref="DVG157:DVL157"/>
    <mergeCell ref="DVM157:DVR157"/>
    <mergeCell ref="DVS157:DVX157"/>
    <mergeCell ref="DTE157:DTJ157"/>
    <mergeCell ref="DTK157:DTP157"/>
    <mergeCell ref="DTQ157:DTV157"/>
    <mergeCell ref="DTW157:DUB157"/>
    <mergeCell ref="DUC157:DUH157"/>
    <mergeCell ref="DUI157:DUN157"/>
    <mergeCell ref="EAC157:EAH157"/>
    <mergeCell ref="EAI157:EAN157"/>
    <mergeCell ref="EAO157:EAT157"/>
    <mergeCell ref="EAU157:EAZ157"/>
    <mergeCell ref="EBA157:EBF157"/>
    <mergeCell ref="EBG157:EBL157"/>
    <mergeCell ref="DYS157:DYX157"/>
    <mergeCell ref="DYY157:DZD157"/>
    <mergeCell ref="DZE157:DZJ157"/>
    <mergeCell ref="DZK157:DZP157"/>
    <mergeCell ref="DZQ157:DZV157"/>
    <mergeCell ref="DZW157:EAB157"/>
    <mergeCell ref="DXI157:DXN157"/>
    <mergeCell ref="DXO157:DXT157"/>
    <mergeCell ref="DXU157:DXZ157"/>
    <mergeCell ref="DYA157:DYF157"/>
    <mergeCell ref="DYG157:DYL157"/>
    <mergeCell ref="DYM157:DYR157"/>
    <mergeCell ref="EEG157:EEL157"/>
    <mergeCell ref="EEM157:EER157"/>
    <mergeCell ref="EES157:EEX157"/>
    <mergeCell ref="EEY157:EFD157"/>
    <mergeCell ref="EFE157:EFJ157"/>
    <mergeCell ref="EFK157:EFP157"/>
    <mergeCell ref="ECW157:EDB157"/>
    <mergeCell ref="EDC157:EDH157"/>
    <mergeCell ref="EDI157:EDN157"/>
    <mergeCell ref="EDO157:EDT157"/>
    <mergeCell ref="EDU157:EDZ157"/>
    <mergeCell ref="EEA157:EEF157"/>
    <mergeCell ref="EBM157:EBR157"/>
    <mergeCell ref="EBS157:EBX157"/>
    <mergeCell ref="EBY157:ECD157"/>
    <mergeCell ref="ECE157:ECJ157"/>
    <mergeCell ref="ECK157:ECP157"/>
    <mergeCell ref="ECQ157:ECV157"/>
    <mergeCell ref="EIK157:EIP157"/>
    <mergeCell ref="EIQ157:EIV157"/>
    <mergeCell ref="EIW157:EJB157"/>
    <mergeCell ref="EJC157:EJH157"/>
    <mergeCell ref="EJI157:EJN157"/>
    <mergeCell ref="EJO157:EJT157"/>
    <mergeCell ref="EHA157:EHF157"/>
    <mergeCell ref="EHG157:EHL157"/>
    <mergeCell ref="EHM157:EHR157"/>
    <mergeCell ref="EHS157:EHX157"/>
    <mergeCell ref="EHY157:EID157"/>
    <mergeCell ref="EIE157:EIJ157"/>
    <mergeCell ref="EFQ157:EFV157"/>
    <mergeCell ref="EFW157:EGB157"/>
    <mergeCell ref="EGC157:EGH157"/>
    <mergeCell ref="EGI157:EGN157"/>
    <mergeCell ref="EGO157:EGT157"/>
    <mergeCell ref="EGU157:EGZ157"/>
    <mergeCell ref="EMO157:EMT157"/>
    <mergeCell ref="EMU157:EMZ157"/>
    <mergeCell ref="ENA157:ENF157"/>
    <mergeCell ref="ENG157:ENL157"/>
    <mergeCell ref="ENM157:ENR157"/>
    <mergeCell ref="ENS157:ENX157"/>
    <mergeCell ref="ELE157:ELJ157"/>
    <mergeCell ref="ELK157:ELP157"/>
    <mergeCell ref="ELQ157:ELV157"/>
    <mergeCell ref="ELW157:EMB157"/>
    <mergeCell ref="EMC157:EMH157"/>
    <mergeCell ref="EMI157:EMN157"/>
    <mergeCell ref="EJU157:EJZ157"/>
    <mergeCell ref="EKA157:EKF157"/>
    <mergeCell ref="EKG157:EKL157"/>
    <mergeCell ref="EKM157:EKR157"/>
    <mergeCell ref="EKS157:EKX157"/>
    <mergeCell ref="EKY157:ELD157"/>
    <mergeCell ref="EQS157:EQX157"/>
    <mergeCell ref="EQY157:ERD157"/>
    <mergeCell ref="ERE157:ERJ157"/>
    <mergeCell ref="ERK157:ERP157"/>
    <mergeCell ref="ERQ157:ERV157"/>
    <mergeCell ref="ERW157:ESB157"/>
    <mergeCell ref="EPI157:EPN157"/>
    <mergeCell ref="EPO157:EPT157"/>
    <mergeCell ref="EPU157:EPZ157"/>
    <mergeCell ref="EQA157:EQF157"/>
    <mergeCell ref="EQG157:EQL157"/>
    <mergeCell ref="EQM157:EQR157"/>
    <mergeCell ref="ENY157:EOD157"/>
    <mergeCell ref="EOE157:EOJ157"/>
    <mergeCell ref="EOK157:EOP157"/>
    <mergeCell ref="EOQ157:EOV157"/>
    <mergeCell ref="EOW157:EPB157"/>
    <mergeCell ref="EPC157:EPH157"/>
    <mergeCell ref="EUW157:EVB157"/>
    <mergeCell ref="EVC157:EVH157"/>
    <mergeCell ref="EVI157:EVN157"/>
    <mergeCell ref="EVO157:EVT157"/>
    <mergeCell ref="EVU157:EVZ157"/>
    <mergeCell ref="EWA157:EWF157"/>
    <mergeCell ref="ETM157:ETR157"/>
    <mergeCell ref="ETS157:ETX157"/>
    <mergeCell ref="ETY157:EUD157"/>
    <mergeCell ref="EUE157:EUJ157"/>
    <mergeCell ref="EUK157:EUP157"/>
    <mergeCell ref="EUQ157:EUV157"/>
    <mergeCell ref="ESC157:ESH157"/>
    <mergeCell ref="ESI157:ESN157"/>
    <mergeCell ref="ESO157:EST157"/>
    <mergeCell ref="ESU157:ESZ157"/>
    <mergeCell ref="ETA157:ETF157"/>
    <mergeCell ref="ETG157:ETL157"/>
    <mergeCell ref="EZA157:EZF157"/>
    <mergeCell ref="EZG157:EZL157"/>
    <mergeCell ref="EZM157:EZR157"/>
    <mergeCell ref="EZS157:EZX157"/>
    <mergeCell ref="EZY157:FAD157"/>
    <mergeCell ref="FAE157:FAJ157"/>
    <mergeCell ref="EXQ157:EXV157"/>
    <mergeCell ref="EXW157:EYB157"/>
    <mergeCell ref="EYC157:EYH157"/>
    <mergeCell ref="EYI157:EYN157"/>
    <mergeCell ref="EYO157:EYT157"/>
    <mergeCell ref="EYU157:EYZ157"/>
    <mergeCell ref="EWG157:EWL157"/>
    <mergeCell ref="EWM157:EWR157"/>
    <mergeCell ref="EWS157:EWX157"/>
    <mergeCell ref="EWY157:EXD157"/>
    <mergeCell ref="EXE157:EXJ157"/>
    <mergeCell ref="EXK157:EXP157"/>
    <mergeCell ref="FDE157:FDJ157"/>
    <mergeCell ref="FDK157:FDP157"/>
    <mergeCell ref="FDQ157:FDV157"/>
    <mergeCell ref="FDW157:FEB157"/>
    <mergeCell ref="FEC157:FEH157"/>
    <mergeCell ref="FEI157:FEN157"/>
    <mergeCell ref="FBU157:FBZ157"/>
    <mergeCell ref="FCA157:FCF157"/>
    <mergeCell ref="FCG157:FCL157"/>
    <mergeCell ref="FCM157:FCR157"/>
    <mergeCell ref="FCS157:FCX157"/>
    <mergeCell ref="FCY157:FDD157"/>
    <mergeCell ref="FAK157:FAP157"/>
    <mergeCell ref="FAQ157:FAV157"/>
    <mergeCell ref="FAW157:FBB157"/>
    <mergeCell ref="FBC157:FBH157"/>
    <mergeCell ref="FBI157:FBN157"/>
    <mergeCell ref="FBO157:FBT157"/>
    <mergeCell ref="FHI157:FHN157"/>
    <mergeCell ref="FHO157:FHT157"/>
    <mergeCell ref="FHU157:FHZ157"/>
    <mergeCell ref="FIA157:FIF157"/>
    <mergeCell ref="FIG157:FIL157"/>
    <mergeCell ref="FIM157:FIR157"/>
    <mergeCell ref="FFY157:FGD157"/>
    <mergeCell ref="FGE157:FGJ157"/>
    <mergeCell ref="FGK157:FGP157"/>
    <mergeCell ref="FGQ157:FGV157"/>
    <mergeCell ref="FGW157:FHB157"/>
    <mergeCell ref="FHC157:FHH157"/>
    <mergeCell ref="FEO157:FET157"/>
    <mergeCell ref="FEU157:FEZ157"/>
    <mergeCell ref="FFA157:FFF157"/>
    <mergeCell ref="FFG157:FFL157"/>
    <mergeCell ref="FFM157:FFR157"/>
    <mergeCell ref="FFS157:FFX157"/>
    <mergeCell ref="FLM157:FLR157"/>
    <mergeCell ref="FLS157:FLX157"/>
    <mergeCell ref="FLY157:FMD157"/>
    <mergeCell ref="FME157:FMJ157"/>
    <mergeCell ref="FMK157:FMP157"/>
    <mergeCell ref="FMQ157:FMV157"/>
    <mergeCell ref="FKC157:FKH157"/>
    <mergeCell ref="FKI157:FKN157"/>
    <mergeCell ref="FKO157:FKT157"/>
    <mergeCell ref="FKU157:FKZ157"/>
    <mergeCell ref="FLA157:FLF157"/>
    <mergeCell ref="FLG157:FLL157"/>
    <mergeCell ref="FIS157:FIX157"/>
    <mergeCell ref="FIY157:FJD157"/>
    <mergeCell ref="FJE157:FJJ157"/>
    <mergeCell ref="FJK157:FJP157"/>
    <mergeCell ref="FJQ157:FJV157"/>
    <mergeCell ref="FJW157:FKB157"/>
    <mergeCell ref="FPQ157:FPV157"/>
    <mergeCell ref="FPW157:FQB157"/>
    <mergeCell ref="FQC157:FQH157"/>
    <mergeCell ref="FQI157:FQN157"/>
    <mergeCell ref="FQO157:FQT157"/>
    <mergeCell ref="FQU157:FQZ157"/>
    <mergeCell ref="FOG157:FOL157"/>
    <mergeCell ref="FOM157:FOR157"/>
    <mergeCell ref="FOS157:FOX157"/>
    <mergeCell ref="FOY157:FPD157"/>
    <mergeCell ref="FPE157:FPJ157"/>
    <mergeCell ref="FPK157:FPP157"/>
    <mergeCell ref="FMW157:FNB157"/>
    <mergeCell ref="FNC157:FNH157"/>
    <mergeCell ref="FNI157:FNN157"/>
    <mergeCell ref="FNO157:FNT157"/>
    <mergeCell ref="FNU157:FNZ157"/>
    <mergeCell ref="FOA157:FOF157"/>
    <mergeCell ref="FTU157:FTZ157"/>
    <mergeCell ref="FUA157:FUF157"/>
    <mergeCell ref="FUG157:FUL157"/>
    <mergeCell ref="FUM157:FUR157"/>
    <mergeCell ref="FUS157:FUX157"/>
    <mergeCell ref="FUY157:FVD157"/>
    <mergeCell ref="FSK157:FSP157"/>
    <mergeCell ref="FSQ157:FSV157"/>
    <mergeCell ref="FSW157:FTB157"/>
    <mergeCell ref="FTC157:FTH157"/>
    <mergeCell ref="FTI157:FTN157"/>
    <mergeCell ref="FTO157:FTT157"/>
    <mergeCell ref="FRA157:FRF157"/>
    <mergeCell ref="FRG157:FRL157"/>
    <mergeCell ref="FRM157:FRR157"/>
    <mergeCell ref="FRS157:FRX157"/>
    <mergeCell ref="FRY157:FSD157"/>
    <mergeCell ref="FSE157:FSJ157"/>
    <mergeCell ref="FXY157:FYD157"/>
    <mergeCell ref="FYE157:FYJ157"/>
    <mergeCell ref="FYK157:FYP157"/>
    <mergeCell ref="FYQ157:FYV157"/>
    <mergeCell ref="FYW157:FZB157"/>
    <mergeCell ref="FZC157:FZH157"/>
    <mergeCell ref="FWO157:FWT157"/>
    <mergeCell ref="FWU157:FWZ157"/>
    <mergeCell ref="FXA157:FXF157"/>
    <mergeCell ref="FXG157:FXL157"/>
    <mergeCell ref="FXM157:FXR157"/>
    <mergeCell ref="FXS157:FXX157"/>
    <mergeCell ref="FVE157:FVJ157"/>
    <mergeCell ref="FVK157:FVP157"/>
    <mergeCell ref="FVQ157:FVV157"/>
    <mergeCell ref="FVW157:FWB157"/>
    <mergeCell ref="FWC157:FWH157"/>
    <mergeCell ref="FWI157:FWN157"/>
    <mergeCell ref="GCC157:GCH157"/>
    <mergeCell ref="GCI157:GCN157"/>
    <mergeCell ref="GCO157:GCT157"/>
    <mergeCell ref="GCU157:GCZ157"/>
    <mergeCell ref="GDA157:GDF157"/>
    <mergeCell ref="GDG157:GDL157"/>
    <mergeCell ref="GAS157:GAX157"/>
    <mergeCell ref="GAY157:GBD157"/>
    <mergeCell ref="GBE157:GBJ157"/>
    <mergeCell ref="GBK157:GBP157"/>
    <mergeCell ref="GBQ157:GBV157"/>
    <mergeCell ref="GBW157:GCB157"/>
    <mergeCell ref="FZI157:FZN157"/>
    <mergeCell ref="FZO157:FZT157"/>
    <mergeCell ref="FZU157:FZZ157"/>
    <mergeCell ref="GAA157:GAF157"/>
    <mergeCell ref="GAG157:GAL157"/>
    <mergeCell ref="GAM157:GAR157"/>
    <mergeCell ref="GGG157:GGL157"/>
    <mergeCell ref="GGM157:GGR157"/>
    <mergeCell ref="GGS157:GGX157"/>
    <mergeCell ref="GGY157:GHD157"/>
    <mergeCell ref="GHE157:GHJ157"/>
    <mergeCell ref="GHK157:GHP157"/>
    <mergeCell ref="GEW157:GFB157"/>
    <mergeCell ref="GFC157:GFH157"/>
    <mergeCell ref="GFI157:GFN157"/>
    <mergeCell ref="GFO157:GFT157"/>
    <mergeCell ref="GFU157:GFZ157"/>
    <mergeCell ref="GGA157:GGF157"/>
    <mergeCell ref="GDM157:GDR157"/>
    <mergeCell ref="GDS157:GDX157"/>
    <mergeCell ref="GDY157:GED157"/>
    <mergeCell ref="GEE157:GEJ157"/>
    <mergeCell ref="GEK157:GEP157"/>
    <mergeCell ref="GEQ157:GEV157"/>
    <mergeCell ref="GKK157:GKP157"/>
    <mergeCell ref="GKQ157:GKV157"/>
    <mergeCell ref="GKW157:GLB157"/>
    <mergeCell ref="GLC157:GLH157"/>
    <mergeCell ref="GLI157:GLN157"/>
    <mergeCell ref="GLO157:GLT157"/>
    <mergeCell ref="GJA157:GJF157"/>
    <mergeCell ref="GJG157:GJL157"/>
    <mergeCell ref="GJM157:GJR157"/>
    <mergeCell ref="GJS157:GJX157"/>
    <mergeCell ref="GJY157:GKD157"/>
    <mergeCell ref="GKE157:GKJ157"/>
    <mergeCell ref="GHQ157:GHV157"/>
    <mergeCell ref="GHW157:GIB157"/>
    <mergeCell ref="GIC157:GIH157"/>
    <mergeCell ref="GII157:GIN157"/>
    <mergeCell ref="GIO157:GIT157"/>
    <mergeCell ref="GIU157:GIZ157"/>
    <mergeCell ref="GOO157:GOT157"/>
    <mergeCell ref="GOU157:GOZ157"/>
    <mergeCell ref="GPA157:GPF157"/>
    <mergeCell ref="GPG157:GPL157"/>
    <mergeCell ref="GPM157:GPR157"/>
    <mergeCell ref="GPS157:GPX157"/>
    <mergeCell ref="GNE157:GNJ157"/>
    <mergeCell ref="GNK157:GNP157"/>
    <mergeCell ref="GNQ157:GNV157"/>
    <mergeCell ref="GNW157:GOB157"/>
    <mergeCell ref="GOC157:GOH157"/>
    <mergeCell ref="GOI157:GON157"/>
    <mergeCell ref="GLU157:GLZ157"/>
    <mergeCell ref="GMA157:GMF157"/>
    <mergeCell ref="GMG157:GML157"/>
    <mergeCell ref="GMM157:GMR157"/>
    <mergeCell ref="GMS157:GMX157"/>
    <mergeCell ref="GMY157:GND157"/>
    <mergeCell ref="GSS157:GSX157"/>
    <mergeCell ref="GSY157:GTD157"/>
    <mergeCell ref="GTE157:GTJ157"/>
    <mergeCell ref="GTK157:GTP157"/>
    <mergeCell ref="GTQ157:GTV157"/>
    <mergeCell ref="GTW157:GUB157"/>
    <mergeCell ref="GRI157:GRN157"/>
    <mergeCell ref="GRO157:GRT157"/>
    <mergeCell ref="GRU157:GRZ157"/>
    <mergeCell ref="GSA157:GSF157"/>
    <mergeCell ref="GSG157:GSL157"/>
    <mergeCell ref="GSM157:GSR157"/>
    <mergeCell ref="GPY157:GQD157"/>
    <mergeCell ref="GQE157:GQJ157"/>
    <mergeCell ref="GQK157:GQP157"/>
    <mergeCell ref="GQQ157:GQV157"/>
    <mergeCell ref="GQW157:GRB157"/>
    <mergeCell ref="GRC157:GRH157"/>
    <mergeCell ref="GWW157:GXB157"/>
    <mergeCell ref="GXC157:GXH157"/>
    <mergeCell ref="GXI157:GXN157"/>
    <mergeCell ref="GXO157:GXT157"/>
    <mergeCell ref="GXU157:GXZ157"/>
    <mergeCell ref="GYA157:GYF157"/>
    <mergeCell ref="GVM157:GVR157"/>
    <mergeCell ref="GVS157:GVX157"/>
    <mergeCell ref="GVY157:GWD157"/>
    <mergeCell ref="GWE157:GWJ157"/>
    <mergeCell ref="GWK157:GWP157"/>
    <mergeCell ref="GWQ157:GWV157"/>
    <mergeCell ref="GUC157:GUH157"/>
    <mergeCell ref="GUI157:GUN157"/>
    <mergeCell ref="GUO157:GUT157"/>
    <mergeCell ref="GUU157:GUZ157"/>
    <mergeCell ref="GVA157:GVF157"/>
    <mergeCell ref="GVG157:GVL157"/>
    <mergeCell ref="HBA157:HBF157"/>
    <mergeCell ref="HBG157:HBL157"/>
    <mergeCell ref="HBM157:HBR157"/>
    <mergeCell ref="HBS157:HBX157"/>
    <mergeCell ref="HBY157:HCD157"/>
    <mergeCell ref="HCE157:HCJ157"/>
    <mergeCell ref="GZQ157:GZV157"/>
    <mergeCell ref="GZW157:HAB157"/>
    <mergeCell ref="HAC157:HAH157"/>
    <mergeCell ref="HAI157:HAN157"/>
    <mergeCell ref="HAO157:HAT157"/>
    <mergeCell ref="HAU157:HAZ157"/>
    <mergeCell ref="GYG157:GYL157"/>
    <mergeCell ref="GYM157:GYR157"/>
    <mergeCell ref="GYS157:GYX157"/>
    <mergeCell ref="GYY157:GZD157"/>
    <mergeCell ref="GZE157:GZJ157"/>
    <mergeCell ref="GZK157:GZP157"/>
    <mergeCell ref="HFE157:HFJ157"/>
    <mergeCell ref="HFK157:HFP157"/>
    <mergeCell ref="HFQ157:HFV157"/>
    <mergeCell ref="HFW157:HGB157"/>
    <mergeCell ref="HGC157:HGH157"/>
    <mergeCell ref="HGI157:HGN157"/>
    <mergeCell ref="HDU157:HDZ157"/>
    <mergeCell ref="HEA157:HEF157"/>
    <mergeCell ref="HEG157:HEL157"/>
    <mergeCell ref="HEM157:HER157"/>
    <mergeCell ref="HES157:HEX157"/>
    <mergeCell ref="HEY157:HFD157"/>
    <mergeCell ref="HCK157:HCP157"/>
    <mergeCell ref="HCQ157:HCV157"/>
    <mergeCell ref="HCW157:HDB157"/>
    <mergeCell ref="HDC157:HDH157"/>
    <mergeCell ref="HDI157:HDN157"/>
    <mergeCell ref="HDO157:HDT157"/>
    <mergeCell ref="HJI157:HJN157"/>
    <mergeCell ref="HJO157:HJT157"/>
    <mergeCell ref="HJU157:HJZ157"/>
    <mergeCell ref="HKA157:HKF157"/>
    <mergeCell ref="HKG157:HKL157"/>
    <mergeCell ref="HKM157:HKR157"/>
    <mergeCell ref="HHY157:HID157"/>
    <mergeCell ref="HIE157:HIJ157"/>
    <mergeCell ref="HIK157:HIP157"/>
    <mergeCell ref="HIQ157:HIV157"/>
    <mergeCell ref="HIW157:HJB157"/>
    <mergeCell ref="HJC157:HJH157"/>
    <mergeCell ref="HGO157:HGT157"/>
    <mergeCell ref="HGU157:HGZ157"/>
    <mergeCell ref="HHA157:HHF157"/>
    <mergeCell ref="HHG157:HHL157"/>
    <mergeCell ref="HHM157:HHR157"/>
    <mergeCell ref="HHS157:HHX157"/>
    <mergeCell ref="HNM157:HNR157"/>
    <mergeCell ref="HNS157:HNX157"/>
    <mergeCell ref="HNY157:HOD157"/>
    <mergeCell ref="HOE157:HOJ157"/>
    <mergeCell ref="HOK157:HOP157"/>
    <mergeCell ref="HOQ157:HOV157"/>
    <mergeCell ref="HMC157:HMH157"/>
    <mergeCell ref="HMI157:HMN157"/>
    <mergeCell ref="HMO157:HMT157"/>
    <mergeCell ref="HMU157:HMZ157"/>
    <mergeCell ref="HNA157:HNF157"/>
    <mergeCell ref="HNG157:HNL157"/>
    <mergeCell ref="HKS157:HKX157"/>
    <mergeCell ref="HKY157:HLD157"/>
    <mergeCell ref="HLE157:HLJ157"/>
    <mergeCell ref="HLK157:HLP157"/>
    <mergeCell ref="HLQ157:HLV157"/>
    <mergeCell ref="HLW157:HMB157"/>
    <mergeCell ref="HRQ157:HRV157"/>
    <mergeCell ref="HRW157:HSB157"/>
    <mergeCell ref="HSC157:HSH157"/>
    <mergeCell ref="HSI157:HSN157"/>
    <mergeCell ref="HSO157:HST157"/>
    <mergeCell ref="HSU157:HSZ157"/>
    <mergeCell ref="HQG157:HQL157"/>
    <mergeCell ref="HQM157:HQR157"/>
    <mergeCell ref="HQS157:HQX157"/>
    <mergeCell ref="HQY157:HRD157"/>
    <mergeCell ref="HRE157:HRJ157"/>
    <mergeCell ref="HRK157:HRP157"/>
    <mergeCell ref="HOW157:HPB157"/>
    <mergeCell ref="HPC157:HPH157"/>
    <mergeCell ref="HPI157:HPN157"/>
    <mergeCell ref="HPO157:HPT157"/>
    <mergeCell ref="HPU157:HPZ157"/>
    <mergeCell ref="HQA157:HQF157"/>
    <mergeCell ref="HVU157:HVZ157"/>
    <mergeCell ref="HWA157:HWF157"/>
    <mergeCell ref="HWG157:HWL157"/>
    <mergeCell ref="HWM157:HWR157"/>
    <mergeCell ref="HWS157:HWX157"/>
    <mergeCell ref="HWY157:HXD157"/>
    <mergeCell ref="HUK157:HUP157"/>
    <mergeCell ref="HUQ157:HUV157"/>
    <mergeCell ref="HUW157:HVB157"/>
    <mergeCell ref="HVC157:HVH157"/>
    <mergeCell ref="HVI157:HVN157"/>
    <mergeCell ref="HVO157:HVT157"/>
    <mergeCell ref="HTA157:HTF157"/>
    <mergeCell ref="HTG157:HTL157"/>
    <mergeCell ref="HTM157:HTR157"/>
    <mergeCell ref="HTS157:HTX157"/>
    <mergeCell ref="HTY157:HUD157"/>
    <mergeCell ref="HUE157:HUJ157"/>
    <mergeCell ref="HZY157:IAD157"/>
    <mergeCell ref="IAE157:IAJ157"/>
    <mergeCell ref="IAK157:IAP157"/>
    <mergeCell ref="IAQ157:IAV157"/>
    <mergeCell ref="IAW157:IBB157"/>
    <mergeCell ref="IBC157:IBH157"/>
    <mergeCell ref="HYO157:HYT157"/>
    <mergeCell ref="HYU157:HYZ157"/>
    <mergeCell ref="HZA157:HZF157"/>
    <mergeCell ref="HZG157:HZL157"/>
    <mergeCell ref="HZM157:HZR157"/>
    <mergeCell ref="HZS157:HZX157"/>
    <mergeCell ref="HXE157:HXJ157"/>
    <mergeCell ref="HXK157:HXP157"/>
    <mergeCell ref="HXQ157:HXV157"/>
    <mergeCell ref="HXW157:HYB157"/>
    <mergeCell ref="HYC157:HYH157"/>
    <mergeCell ref="HYI157:HYN157"/>
    <mergeCell ref="IEC157:IEH157"/>
    <mergeCell ref="IEI157:IEN157"/>
    <mergeCell ref="IEO157:IET157"/>
    <mergeCell ref="IEU157:IEZ157"/>
    <mergeCell ref="IFA157:IFF157"/>
    <mergeCell ref="IFG157:IFL157"/>
    <mergeCell ref="ICS157:ICX157"/>
    <mergeCell ref="ICY157:IDD157"/>
    <mergeCell ref="IDE157:IDJ157"/>
    <mergeCell ref="IDK157:IDP157"/>
    <mergeCell ref="IDQ157:IDV157"/>
    <mergeCell ref="IDW157:IEB157"/>
    <mergeCell ref="IBI157:IBN157"/>
    <mergeCell ref="IBO157:IBT157"/>
    <mergeCell ref="IBU157:IBZ157"/>
    <mergeCell ref="ICA157:ICF157"/>
    <mergeCell ref="ICG157:ICL157"/>
    <mergeCell ref="ICM157:ICR157"/>
    <mergeCell ref="IIG157:IIL157"/>
    <mergeCell ref="IIM157:IIR157"/>
    <mergeCell ref="IIS157:IIX157"/>
    <mergeCell ref="IIY157:IJD157"/>
    <mergeCell ref="IJE157:IJJ157"/>
    <mergeCell ref="IJK157:IJP157"/>
    <mergeCell ref="IGW157:IHB157"/>
    <mergeCell ref="IHC157:IHH157"/>
    <mergeCell ref="IHI157:IHN157"/>
    <mergeCell ref="IHO157:IHT157"/>
    <mergeCell ref="IHU157:IHZ157"/>
    <mergeCell ref="IIA157:IIF157"/>
    <mergeCell ref="IFM157:IFR157"/>
    <mergeCell ref="IFS157:IFX157"/>
    <mergeCell ref="IFY157:IGD157"/>
    <mergeCell ref="IGE157:IGJ157"/>
    <mergeCell ref="IGK157:IGP157"/>
    <mergeCell ref="IGQ157:IGV157"/>
    <mergeCell ref="IMK157:IMP157"/>
    <mergeCell ref="IMQ157:IMV157"/>
    <mergeCell ref="IMW157:INB157"/>
    <mergeCell ref="INC157:INH157"/>
    <mergeCell ref="INI157:INN157"/>
    <mergeCell ref="INO157:INT157"/>
    <mergeCell ref="ILA157:ILF157"/>
    <mergeCell ref="ILG157:ILL157"/>
    <mergeCell ref="ILM157:ILR157"/>
    <mergeCell ref="ILS157:ILX157"/>
    <mergeCell ref="ILY157:IMD157"/>
    <mergeCell ref="IME157:IMJ157"/>
    <mergeCell ref="IJQ157:IJV157"/>
    <mergeCell ref="IJW157:IKB157"/>
    <mergeCell ref="IKC157:IKH157"/>
    <mergeCell ref="IKI157:IKN157"/>
    <mergeCell ref="IKO157:IKT157"/>
    <mergeCell ref="IKU157:IKZ157"/>
    <mergeCell ref="IQO157:IQT157"/>
    <mergeCell ref="IQU157:IQZ157"/>
    <mergeCell ref="IRA157:IRF157"/>
    <mergeCell ref="IRG157:IRL157"/>
    <mergeCell ref="IRM157:IRR157"/>
    <mergeCell ref="IRS157:IRX157"/>
    <mergeCell ref="IPE157:IPJ157"/>
    <mergeCell ref="IPK157:IPP157"/>
    <mergeCell ref="IPQ157:IPV157"/>
    <mergeCell ref="IPW157:IQB157"/>
    <mergeCell ref="IQC157:IQH157"/>
    <mergeCell ref="IQI157:IQN157"/>
    <mergeCell ref="INU157:INZ157"/>
    <mergeCell ref="IOA157:IOF157"/>
    <mergeCell ref="IOG157:IOL157"/>
    <mergeCell ref="IOM157:IOR157"/>
    <mergeCell ref="IOS157:IOX157"/>
    <mergeCell ref="IOY157:IPD157"/>
    <mergeCell ref="IUS157:IUX157"/>
    <mergeCell ref="IUY157:IVD157"/>
    <mergeCell ref="IVE157:IVJ157"/>
    <mergeCell ref="IVK157:IVP157"/>
    <mergeCell ref="IVQ157:IVV157"/>
    <mergeCell ref="IVW157:IWB157"/>
    <mergeCell ref="ITI157:ITN157"/>
    <mergeCell ref="ITO157:ITT157"/>
    <mergeCell ref="ITU157:ITZ157"/>
    <mergeCell ref="IUA157:IUF157"/>
    <mergeCell ref="IUG157:IUL157"/>
    <mergeCell ref="IUM157:IUR157"/>
    <mergeCell ref="IRY157:ISD157"/>
    <mergeCell ref="ISE157:ISJ157"/>
    <mergeCell ref="ISK157:ISP157"/>
    <mergeCell ref="ISQ157:ISV157"/>
    <mergeCell ref="ISW157:ITB157"/>
    <mergeCell ref="ITC157:ITH157"/>
    <mergeCell ref="IYW157:IZB157"/>
    <mergeCell ref="IZC157:IZH157"/>
    <mergeCell ref="IZI157:IZN157"/>
    <mergeCell ref="IZO157:IZT157"/>
    <mergeCell ref="IZU157:IZZ157"/>
    <mergeCell ref="JAA157:JAF157"/>
    <mergeCell ref="IXM157:IXR157"/>
    <mergeCell ref="IXS157:IXX157"/>
    <mergeCell ref="IXY157:IYD157"/>
    <mergeCell ref="IYE157:IYJ157"/>
    <mergeCell ref="IYK157:IYP157"/>
    <mergeCell ref="IYQ157:IYV157"/>
    <mergeCell ref="IWC157:IWH157"/>
    <mergeCell ref="IWI157:IWN157"/>
    <mergeCell ref="IWO157:IWT157"/>
    <mergeCell ref="IWU157:IWZ157"/>
    <mergeCell ref="IXA157:IXF157"/>
    <mergeCell ref="IXG157:IXL157"/>
    <mergeCell ref="JDA157:JDF157"/>
    <mergeCell ref="JDG157:JDL157"/>
    <mergeCell ref="JDM157:JDR157"/>
    <mergeCell ref="JDS157:JDX157"/>
    <mergeCell ref="JDY157:JED157"/>
    <mergeCell ref="JEE157:JEJ157"/>
    <mergeCell ref="JBQ157:JBV157"/>
    <mergeCell ref="JBW157:JCB157"/>
    <mergeCell ref="JCC157:JCH157"/>
    <mergeCell ref="JCI157:JCN157"/>
    <mergeCell ref="JCO157:JCT157"/>
    <mergeCell ref="JCU157:JCZ157"/>
    <mergeCell ref="JAG157:JAL157"/>
    <mergeCell ref="JAM157:JAR157"/>
    <mergeCell ref="JAS157:JAX157"/>
    <mergeCell ref="JAY157:JBD157"/>
    <mergeCell ref="JBE157:JBJ157"/>
    <mergeCell ref="JBK157:JBP157"/>
    <mergeCell ref="JHE157:JHJ157"/>
    <mergeCell ref="JHK157:JHP157"/>
    <mergeCell ref="JHQ157:JHV157"/>
    <mergeCell ref="JHW157:JIB157"/>
    <mergeCell ref="JIC157:JIH157"/>
    <mergeCell ref="JII157:JIN157"/>
    <mergeCell ref="JFU157:JFZ157"/>
    <mergeCell ref="JGA157:JGF157"/>
    <mergeCell ref="JGG157:JGL157"/>
    <mergeCell ref="JGM157:JGR157"/>
    <mergeCell ref="JGS157:JGX157"/>
    <mergeCell ref="JGY157:JHD157"/>
    <mergeCell ref="JEK157:JEP157"/>
    <mergeCell ref="JEQ157:JEV157"/>
    <mergeCell ref="JEW157:JFB157"/>
    <mergeCell ref="JFC157:JFH157"/>
    <mergeCell ref="JFI157:JFN157"/>
    <mergeCell ref="JFO157:JFT157"/>
    <mergeCell ref="JLI157:JLN157"/>
    <mergeCell ref="JLO157:JLT157"/>
    <mergeCell ref="JLU157:JLZ157"/>
    <mergeCell ref="JMA157:JMF157"/>
    <mergeCell ref="JMG157:JML157"/>
    <mergeCell ref="JMM157:JMR157"/>
    <mergeCell ref="JJY157:JKD157"/>
    <mergeCell ref="JKE157:JKJ157"/>
    <mergeCell ref="JKK157:JKP157"/>
    <mergeCell ref="JKQ157:JKV157"/>
    <mergeCell ref="JKW157:JLB157"/>
    <mergeCell ref="JLC157:JLH157"/>
    <mergeCell ref="JIO157:JIT157"/>
    <mergeCell ref="JIU157:JIZ157"/>
    <mergeCell ref="JJA157:JJF157"/>
    <mergeCell ref="JJG157:JJL157"/>
    <mergeCell ref="JJM157:JJR157"/>
    <mergeCell ref="JJS157:JJX157"/>
    <mergeCell ref="JPM157:JPR157"/>
    <mergeCell ref="JPS157:JPX157"/>
    <mergeCell ref="JPY157:JQD157"/>
    <mergeCell ref="JQE157:JQJ157"/>
    <mergeCell ref="JQK157:JQP157"/>
    <mergeCell ref="JQQ157:JQV157"/>
    <mergeCell ref="JOC157:JOH157"/>
    <mergeCell ref="JOI157:JON157"/>
    <mergeCell ref="JOO157:JOT157"/>
    <mergeCell ref="JOU157:JOZ157"/>
    <mergeCell ref="JPA157:JPF157"/>
    <mergeCell ref="JPG157:JPL157"/>
    <mergeCell ref="JMS157:JMX157"/>
    <mergeCell ref="JMY157:JND157"/>
    <mergeCell ref="JNE157:JNJ157"/>
    <mergeCell ref="JNK157:JNP157"/>
    <mergeCell ref="JNQ157:JNV157"/>
    <mergeCell ref="JNW157:JOB157"/>
    <mergeCell ref="JTQ157:JTV157"/>
    <mergeCell ref="JTW157:JUB157"/>
    <mergeCell ref="JUC157:JUH157"/>
    <mergeCell ref="JUI157:JUN157"/>
    <mergeCell ref="JUO157:JUT157"/>
    <mergeCell ref="JUU157:JUZ157"/>
    <mergeCell ref="JSG157:JSL157"/>
    <mergeCell ref="JSM157:JSR157"/>
    <mergeCell ref="JSS157:JSX157"/>
    <mergeCell ref="JSY157:JTD157"/>
    <mergeCell ref="JTE157:JTJ157"/>
    <mergeCell ref="JTK157:JTP157"/>
    <mergeCell ref="JQW157:JRB157"/>
    <mergeCell ref="JRC157:JRH157"/>
    <mergeCell ref="JRI157:JRN157"/>
    <mergeCell ref="JRO157:JRT157"/>
    <mergeCell ref="JRU157:JRZ157"/>
    <mergeCell ref="JSA157:JSF157"/>
    <mergeCell ref="JXU157:JXZ157"/>
    <mergeCell ref="JYA157:JYF157"/>
    <mergeCell ref="JYG157:JYL157"/>
    <mergeCell ref="JYM157:JYR157"/>
    <mergeCell ref="JYS157:JYX157"/>
    <mergeCell ref="JYY157:JZD157"/>
    <mergeCell ref="JWK157:JWP157"/>
    <mergeCell ref="JWQ157:JWV157"/>
    <mergeCell ref="JWW157:JXB157"/>
    <mergeCell ref="JXC157:JXH157"/>
    <mergeCell ref="JXI157:JXN157"/>
    <mergeCell ref="JXO157:JXT157"/>
    <mergeCell ref="JVA157:JVF157"/>
    <mergeCell ref="JVG157:JVL157"/>
    <mergeCell ref="JVM157:JVR157"/>
    <mergeCell ref="JVS157:JVX157"/>
    <mergeCell ref="JVY157:JWD157"/>
    <mergeCell ref="JWE157:JWJ157"/>
    <mergeCell ref="KBY157:KCD157"/>
    <mergeCell ref="KCE157:KCJ157"/>
    <mergeCell ref="KCK157:KCP157"/>
    <mergeCell ref="KCQ157:KCV157"/>
    <mergeCell ref="KCW157:KDB157"/>
    <mergeCell ref="KDC157:KDH157"/>
    <mergeCell ref="KAO157:KAT157"/>
    <mergeCell ref="KAU157:KAZ157"/>
    <mergeCell ref="KBA157:KBF157"/>
    <mergeCell ref="KBG157:KBL157"/>
    <mergeCell ref="KBM157:KBR157"/>
    <mergeCell ref="KBS157:KBX157"/>
    <mergeCell ref="JZE157:JZJ157"/>
    <mergeCell ref="JZK157:JZP157"/>
    <mergeCell ref="JZQ157:JZV157"/>
    <mergeCell ref="JZW157:KAB157"/>
    <mergeCell ref="KAC157:KAH157"/>
    <mergeCell ref="KAI157:KAN157"/>
    <mergeCell ref="KGC157:KGH157"/>
    <mergeCell ref="KGI157:KGN157"/>
    <mergeCell ref="KGO157:KGT157"/>
    <mergeCell ref="KGU157:KGZ157"/>
    <mergeCell ref="KHA157:KHF157"/>
    <mergeCell ref="KHG157:KHL157"/>
    <mergeCell ref="KES157:KEX157"/>
    <mergeCell ref="KEY157:KFD157"/>
    <mergeCell ref="KFE157:KFJ157"/>
    <mergeCell ref="KFK157:KFP157"/>
    <mergeCell ref="KFQ157:KFV157"/>
    <mergeCell ref="KFW157:KGB157"/>
    <mergeCell ref="KDI157:KDN157"/>
    <mergeCell ref="KDO157:KDT157"/>
    <mergeCell ref="KDU157:KDZ157"/>
    <mergeCell ref="KEA157:KEF157"/>
    <mergeCell ref="KEG157:KEL157"/>
    <mergeCell ref="KEM157:KER157"/>
    <mergeCell ref="KKG157:KKL157"/>
    <mergeCell ref="KKM157:KKR157"/>
    <mergeCell ref="KKS157:KKX157"/>
    <mergeCell ref="KKY157:KLD157"/>
    <mergeCell ref="KLE157:KLJ157"/>
    <mergeCell ref="KLK157:KLP157"/>
    <mergeCell ref="KIW157:KJB157"/>
    <mergeCell ref="KJC157:KJH157"/>
    <mergeCell ref="KJI157:KJN157"/>
    <mergeCell ref="KJO157:KJT157"/>
    <mergeCell ref="KJU157:KJZ157"/>
    <mergeCell ref="KKA157:KKF157"/>
    <mergeCell ref="KHM157:KHR157"/>
    <mergeCell ref="KHS157:KHX157"/>
    <mergeCell ref="KHY157:KID157"/>
    <mergeCell ref="KIE157:KIJ157"/>
    <mergeCell ref="KIK157:KIP157"/>
    <mergeCell ref="KIQ157:KIV157"/>
    <mergeCell ref="KOK157:KOP157"/>
    <mergeCell ref="KOQ157:KOV157"/>
    <mergeCell ref="KOW157:KPB157"/>
    <mergeCell ref="KPC157:KPH157"/>
    <mergeCell ref="KPI157:KPN157"/>
    <mergeCell ref="KPO157:KPT157"/>
    <mergeCell ref="KNA157:KNF157"/>
    <mergeCell ref="KNG157:KNL157"/>
    <mergeCell ref="KNM157:KNR157"/>
    <mergeCell ref="KNS157:KNX157"/>
    <mergeCell ref="KNY157:KOD157"/>
    <mergeCell ref="KOE157:KOJ157"/>
    <mergeCell ref="KLQ157:KLV157"/>
    <mergeCell ref="KLW157:KMB157"/>
    <mergeCell ref="KMC157:KMH157"/>
    <mergeCell ref="KMI157:KMN157"/>
    <mergeCell ref="KMO157:KMT157"/>
    <mergeCell ref="KMU157:KMZ157"/>
    <mergeCell ref="KSO157:KST157"/>
    <mergeCell ref="KSU157:KSZ157"/>
    <mergeCell ref="KTA157:KTF157"/>
    <mergeCell ref="KTG157:KTL157"/>
    <mergeCell ref="KTM157:KTR157"/>
    <mergeCell ref="KTS157:KTX157"/>
    <mergeCell ref="KRE157:KRJ157"/>
    <mergeCell ref="KRK157:KRP157"/>
    <mergeCell ref="KRQ157:KRV157"/>
    <mergeCell ref="KRW157:KSB157"/>
    <mergeCell ref="KSC157:KSH157"/>
    <mergeCell ref="KSI157:KSN157"/>
    <mergeCell ref="KPU157:KPZ157"/>
    <mergeCell ref="KQA157:KQF157"/>
    <mergeCell ref="KQG157:KQL157"/>
    <mergeCell ref="KQM157:KQR157"/>
    <mergeCell ref="KQS157:KQX157"/>
    <mergeCell ref="KQY157:KRD157"/>
    <mergeCell ref="KWS157:KWX157"/>
    <mergeCell ref="KWY157:KXD157"/>
    <mergeCell ref="KXE157:KXJ157"/>
    <mergeCell ref="KXK157:KXP157"/>
    <mergeCell ref="KXQ157:KXV157"/>
    <mergeCell ref="KXW157:KYB157"/>
    <mergeCell ref="KVI157:KVN157"/>
    <mergeCell ref="KVO157:KVT157"/>
    <mergeCell ref="KVU157:KVZ157"/>
    <mergeCell ref="KWA157:KWF157"/>
    <mergeCell ref="KWG157:KWL157"/>
    <mergeCell ref="KWM157:KWR157"/>
    <mergeCell ref="KTY157:KUD157"/>
    <mergeCell ref="KUE157:KUJ157"/>
    <mergeCell ref="KUK157:KUP157"/>
    <mergeCell ref="KUQ157:KUV157"/>
    <mergeCell ref="KUW157:KVB157"/>
    <mergeCell ref="KVC157:KVH157"/>
    <mergeCell ref="LAW157:LBB157"/>
    <mergeCell ref="LBC157:LBH157"/>
    <mergeCell ref="LBI157:LBN157"/>
    <mergeCell ref="LBO157:LBT157"/>
    <mergeCell ref="LBU157:LBZ157"/>
    <mergeCell ref="LCA157:LCF157"/>
    <mergeCell ref="KZM157:KZR157"/>
    <mergeCell ref="KZS157:KZX157"/>
    <mergeCell ref="KZY157:LAD157"/>
    <mergeCell ref="LAE157:LAJ157"/>
    <mergeCell ref="LAK157:LAP157"/>
    <mergeCell ref="LAQ157:LAV157"/>
    <mergeCell ref="KYC157:KYH157"/>
    <mergeCell ref="KYI157:KYN157"/>
    <mergeCell ref="KYO157:KYT157"/>
    <mergeCell ref="KYU157:KYZ157"/>
    <mergeCell ref="KZA157:KZF157"/>
    <mergeCell ref="KZG157:KZL157"/>
    <mergeCell ref="LFA157:LFF157"/>
    <mergeCell ref="LFG157:LFL157"/>
    <mergeCell ref="LFM157:LFR157"/>
    <mergeCell ref="LFS157:LFX157"/>
    <mergeCell ref="LFY157:LGD157"/>
    <mergeCell ref="LGE157:LGJ157"/>
    <mergeCell ref="LDQ157:LDV157"/>
    <mergeCell ref="LDW157:LEB157"/>
    <mergeCell ref="LEC157:LEH157"/>
    <mergeCell ref="LEI157:LEN157"/>
    <mergeCell ref="LEO157:LET157"/>
    <mergeCell ref="LEU157:LEZ157"/>
    <mergeCell ref="LCG157:LCL157"/>
    <mergeCell ref="LCM157:LCR157"/>
    <mergeCell ref="LCS157:LCX157"/>
    <mergeCell ref="LCY157:LDD157"/>
    <mergeCell ref="LDE157:LDJ157"/>
    <mergeCell ref="LDK157:LDP157"/>
    <mergeCell ref="LJE157:LJJ157"/>
    <mergeCell ref="LJK157:LJP157"/>
    <mergeCell ref="LJQ157:LJV157"/>
    <mergeCell ref="LJW157:LKB157"/>
    <mergeCell ref="LKC157:LKH157"/>
    <mergeCell ref="LKI157:LKN157"/>
    <mergeCell ref="LHU157:LHZ157"/>
    <mergeCell ref="LIA157:LIF157"/>
    <mergeCell ref="LIG157:LIL157"/>
    <mergeCell ref="LIM157:LIR157"/>
    <mergeCell ref="LIS157:LIX157"/>
    <mergeCell ref="LIY157:LJD157"/>
    <mergeCell ref="LGK157:LGP157"/>
    <mergeCell ref="LGQ157:LGV157"/>
    <mergeCell ref="LGW157:LHB157"/>
    <mergeCell ref="LHC157:LHH157"/>
    <mergeCell ref="LHI157:LHN157"/>
    <mergeCell ref="LHO157:LHT157"/>
    <mergeCell ref="LNI157:LNN157"/>
    <mergeCell ref="LNO157:LNT157"/>
    <mergeCell ref="LNU157:LNZ157"/>
    <mergeCell ref="LOA157:LOF157"/>
    <mergeCell ref="LOG157:LOL157"/>
    <mergeCell ref="LOM157:LOR157"/>
    <mergeCell ref="LLY157:LMD157"/>
    <mergeCell ref="LME157:LMJ157"/>
    <mergeCell ref="LMK157:LMP157"/>
    <mergeCell ref="LMQ157:LMV157"/>
    <mergeCell ref="LMW157:LNB157"/>
    <mergeCell ref="LNC157:LNH157"/>
    <mergeCell ref="LKO157:LKT157"/>
    <mergeCell ref="LKU157:LKZ157"/>
    <mergeCell ref="LLA157:LLF157"/>
    <mergeCell ref="LLG157:LLL157"/>
    <mergeCell ref="LLM157:LLR157"/>
    <mergeCell ref="LLS157:LLX157"/>
    <mergeCell ref="LRM157:LRR157"/>
    <mergeCell ref="LRS157:LRX157"/>
    <mergeCell ref="LRY157:LSD157"/>
    <mergeCell ref="LSE157:LSJ157"/>
    <mergeCell ref="LSK157:LSP157"/>
    <mergeCell ref="LSQ157:LSV157"/>
    <mergeCell ref="LQC157:LQH157"/>
    <mergeCell ref="LQI157:LQN157"/>
    <mergeCell ref="LQO157:LQT157"/>
    <mergeCell ref="LQU157:LQZ157"/>
    <mergeCell ref="LRA157:LRF157"/>
    <mergeCell ref="LRG157:LRL157"/>
    <mergeCell ref="LOS157:LOX157"/>
    <mergeCell ref="LOY157:LPD157"/>
    <mergeCell ref="LPE157:LPJ157"/>
    <mergeCell ref="LPK157:LPP157"/>
    <mergeCell ref="LPQ157:LPV157"/>
    <mergeCell ref="LPW157:LQB157"/>
    <mergeCell ref="LVQ157:LVV157"/>
    <mergeCell ref="LVW157:LWB157"/>
    <mergeCell ref="LWC157:LWH157"/>
    <mergeCell ref="LWI157:LWN157"/>
    <mergeCell ref="LWO157:LWT157"/>
    <mergeCell ref="LWU157:LWZ157"/>
    <mergeCell ref="LUG157:LUL157"/>
    <mergeCell ref="LUM157:LUR157"/>
    <mergeCell ref="LUS157:LUX157"/>
    <mergeCell ref="LUY157:LVD157"/>
    <mergeCell ref="LVE157:LVJ157"/>
    <mergeCell ref="LVK157:LVP157"/>
    <mergeCell ref="LSW157:LTB157"/>
    <mergeCell ref="LTC157:LTH157"/>
    <mergeCell ref="LTI157:LTN157"/>
    <mergeCell ref="LTO157:LTT157"/>
    <mergeCell ref="LTU157:LTZ157"/>
    <mergeCell ref="LUA157:LUF157"/>
    <mergeCell ref="LZU157:LZZ157"/>
    <mergeCell ref="MAA157:MAF157"/>
    <mergeCell ref="MAG157:MAL157"/>
    <mergeCell ref="MAM157:MAR157"/>
    <mergeCell ref="MAS157:MAX157"/>
    <mergeCell ref="MAY157:MBD157"/>
    <mergeCell ref="LYK157:LYP157"/>
    <mergeCell ref="LYQ157:LYV157"/>
    <mergeCell ref="LYW157:LZB157"/>
    <mergeCell ref="LZC157:LZH157"/>
    <mergeCell ref="LZI157:LZN157"/>
    <mergeCell ref="LZO157:LZT157"/>
    <mergeCell ref="LXA157:LXF157"/>
    <mergeCell ref="LXG157:LXL157"/>
    <mergeCell ref="LXM157:LXR157"/>
    <mergeCell ref="LXS157:LXX157"/>
    <mergeCell ref="LXY157:LYD157"/>
    <mergeCell ref="LYE157:LYJ157"/>
    <mergeCell ref="MDY157:MED157"/>
    <mergeCell ref="MEE157:MEJ157"/>
    <mergeCell ref="MEK157:MEP157"/>
    <mergeCell ref="MEQ157:MEV157"/>
    <mergeCell ref="MEW157:MFB157"/>
    <mergeCell ref="MFC157:MFH157"/>
    <mergeCell ref="MCO157:MCT157"/>
    <mergeCell ref="MCU157:MCZ157"/>
    <mergeCell ref="MDA157:MDF157"/>
    <mergeCell ref="MDG157:MDL157"/>
    <mergeCell ref="MDM157:MDR157"/>
    <mergeCell ref="MDS157:MDX157"/>
    <mergeCell ref="MBE157:MBJ157"/>
    <mergeCell ref="MBK157:MBP157"/>
    <mergeCell ref="MBQ157:MBV157"/>
    <mergeCell ref="MBW157:MCB157"/>
    <mergeCell ref="MCC157:MCH157"/>
    <mergeCell ref="MCI157:MCN157"/>
    <mergeCell ref="MIC157:MIH157"/>
    <mergeCell ref="MII157:MIN157"/>
    <mergeCell ref="MIO157:MIT157"/>
    <mergeCell ref="MIU157:MIZ157"/>
    <mergeCell ref="MJA157:MJF157"/>
    <mergeCell ref="MJG157:MJL157"/>
    <mergeCell ref="MGS157:MGX157"/>
    <mergeCell ref="MGY157:MHD157"/>
    <mergeCell ref="MHE157:MHJ157"/>
    <mergeCell ref="MHK157:MHP157"/>
    <mergeCell ref="MHQ157:MHV157"/>
    <mergeCell ref="MHW157:MIB157"/>
    <mergeCell ref="MFI157:MFN157"/>
    <mergeCell ref="MFO157:MFT157"/>
    <mergeCell ref="MFU157:MFZ157"/>
    <mergeCell ref="MGA157:MGF157"/>
    <mergeCell ref="MGG157:MGL157"/>
    <mergeCell ref="MGM157:MGR157"/>
    <mergeCell ref="MMG157:MML157"/>
    <mergeCell ref="MMM157:MMR157"/>
    <mergeCell ref="MMS157:MMX157"/>
    <mergeCell ref="MMY157:MND157"/>
    <mergeCell ref="MNE157:MNJ157"/>
    <mergeCell ref="MNK157:MNP157"/>
    <mergeCell ref="MKW157:MLB157"/>
    <mergeCell ref="MLC157:MLH157"/>
    <mergeCell ref="MLI157:MLN157"/>
    <mergeCell ref="MLO157:MLT157"/>
    <mergeCell ref="MLU157:MLZ157"/>
    <mergeCell ref="MMA157:MMF157"/>
    <mergeCell ref="MJM157:MJR157"/>
    <mergeCell ref="MJS157:MJX157"/>
    <mergeCell ref="MJY157:MKD157"/>
    <mergeCell ref="MKE157:MKJ157"/>
    <mergeCell ref="MKK157:MKP157"/>
    <mergeCell ref="MKQ157:MKV157"/>
    <mergeCell ref="MQK157:MQP157"/>
    <mergeCell ref="MQQ157:MQV157"/>
    <mergeCell ref="MQW157:MRB157"/>
    <mergeCell ref="MRC157:MRH157"/>
    <mergeCell ref="MRI157:MRN157"/>
    <mergeCell ref="MRO157:MRT157"/>
    <mergeCell ref="MPA157:MPF157"/>
    <mergeCell ref="MPG157:MPL157"/>
    <mergeCell ref="MPM157:MPR157"/>
    <mergeCell ref="MPS157:MPX157"/>
    <mergeCell ref="MPY157:MQD157"/>
    <mergeCell ref="MQE157:MQJ157"/>
    <mergeCell ref="MNQ157:MNV157"/>
    <mergeCell ref="MNW157:MOB157"/>
    <mergeCell ref="MOC157:MOH157"/>
    <mergeCell ref="MOI157:MON157"/>
    <mergeCell ref="MOO157:MOT157"/>
    <mergeCell ref="MOU157:MOZ157"/>
    <mergeCell ref="MUO157:MUT157"/>
    <mergeCell ref="MUU157:MUZ157"/>
    <mergeCell ref="MVA157:MVF157"/>
    <mergeCell ref="MVG157:MVL157"/>
    <mergeCell ref="MVM157:MVR157"/>
    <mergeCell ref="MVS157:MVX157"/>
    <mergeCell ref="MTE157:MTJ157"/>
    <mergeCell ref="MTK157:MTP157"/>
    <mergeCell ref="MTQ157:MTV157"/>
    <mergeCell ref="MTW157:MUB157"/>
    <mergeCell ref="MUC157:MUH157"/>
    <mergeCell ref="MUI157:MUN157"/>
    <mergeCell ref="MRU157:MRZ157"/>
    <mergeCell ref="MSA157:MSF157"/>
    <mergeCell ref="MSG157:MSL157"/>
    <mergeCell ref="MSM157:MSR157"/>
    <mergeCell ref="MSS157:MSX157"/>
    <mergeCell ref="MSY157:MTD157"/>
    <mergeCell ref="MYS157:MYX157"/>
    <mergeCell ref="MYY157:MZD157"/>
    <mergeCell ref="MZE157:MZJ157"/>
    <mergeCell ref="MZK157:MZP157"/>
    <mergeCell ref="MZQ157:MZV157"/>
    <mergeCell ref="MZW157:NAB157"/>
    <mergeCell ref="MXI157:MXN157"/>
    <mergeCell ref="MXO157:MXT157"/>
    <mergeCell ref="MXU157:MXZ157"/>
    <mergeCell ref="MYA157:MYF157"/>
    <mergeCell ref="MYG157:MYL157"/>
    <mergeCell ref="MYM157:MYR157"/>
    <mergeCell ref="MVY157:MWD157"/>
    <mergeCell ref="MWE157:MWJ157"/>
    <mergeCell ref="MWK157:MWP157"/>
    <mergeCell ref="MWQ157:MWV157"/>
    <mergeCell ref="MWW157:MXB157"/>
    <mergeCell ref="MXC157:MXH157"/>
    <mergeCell ref="NCW157:NDB157"/>
    <mergeCell ref="NDC157:NDH157"/>
    <mergeCell ref="NDI157:NDN157"/>
    <mergeCell ref="NDO157:NDT157"/>
    <mergeCell ref="NDU157:NDZ157"/>
    <mergeCell ref="NEA157:NEF157"/>
    <mergeCell ref="NBM157:NBR157"/>
    <mergeCell ref="NBS157:NBX157"/>
    <mergeCell ref="NBY157:NCD157"/>
    <mergeCell ref="NCE157:NCJ157"/>
    <mergeCell ref="NCK157:NCP157"/>
    <mergeCell ref="NCQ157:NCV157"/>
    <mergeCell ref="NAC157:NAH157"/>
    <mergeCell ref="NAI157:NAN157"/>
    <mergeCell ref="NAO157:NAT157"/>
    <mergeCell ref="NAU157:NAZ157"/>
    <mergeCell ref="NBA157:NBF157"/>
    <mergeCell ref="NBG157:NBL157"/>
    <mergeCell ref="NHA157:NHF157"/>
    <mergeCell ref="NHG157:NHL157"/>
    <mergeCell ref="NHM157:NHR157"/>
    <mergeCell ref="NHS157:NHX157"/>
    <mergeCell ref="NHY157:NID157"/>
    <mergeCell ref="NIE157:NIJ157"/>
    <mergeCell ref="NFQ157:NFV157"/>
    <mergeCell ref="NFW157:NGB157"/>
    <mergeCell ref="NGC157:NGH157"/>
    <mergeCell ref="NGI157:NGN157"/>
    <mergeCell ref="NGO157:NGT157"/>
    <mergeCell ref="NGU157:NGZ157"/>
    <mergeCell ref="NEG157:NEL157"/>
    <mergeCell ref="NEM157:NER157"/>
    <mergeCell ref="NES157:NEX157"/>
    <mergeCell ref="NEY157:NFD157"/>
    <mergeCell ref="NFE157:NFJ157"/>
    <mergeCell ref="NFK157:NFP157"/>
    <mergeCell ref="NLE157:NLJ157"/>
    <mergeCell ref="NLK157:NLP157"/>
    <mergeCell ref="NLQ157:NLV157"/>
    <mergeCell ref="NLW157:NMB157"/>
    <mergeCell ref="NMC157:NMH157"/>
    <mergeCell ref="NMI157:NMN157"/>
    <mergeCell ref="NJU157:NJZ157"/>
    <mergeCell ref="NKA157:NKF157"/>
    <mergeCell ref="NKG157:NKL157"/>
    <mergeCell ref="NKM157:NKR157"/>
    <mergeCell ref="NKS157:NKX157"/>
    <mergeCell ref="NKY157:NLD157"/>
    <mergeCell ref="NIK157:NIP157"/>
    <mergeCell ref="NIQ157:NIV157"/>
    <mergeCell ref="NIW157:NJB157"/>
    <mergeCell ref="NJC157:NJH157"/>
    <mergeCell ref="NJI157:NJN157"/>
    <mergeCell ref="NJO157:NJT157"/>
    <mergeCell ref="NPI157:NPN157"/>
    <mergeCell ref="NPO157:NPT157"/>
    <mergeCell ref="NPU157:NPZ157"/>
    <mergeCell ref="NQA157:NQF157"/>
    <mergeCell ref="NQG157:NQL157"/>
    <mergeCell ref="NQM157:NQR157"/>
    <mergeCell ref="NNY157:NOD157"/>
    <mergeCell ref="NOE157:NOJ157"/>
    <mergeCell ref="NOK157:NOP157"/>
    <mergeCell ref="NOQ157:NOV157"/>
    <mergeCell ref="NOW157:NPB157"/>
    <mergeCell ref="NPC157:NPH157"/>
    <mergeCell ref="NMO157:NMT157"/>
    <mergeCell ref="NMU157:NMZ157"/>
    <mergeCell ref="NNA157:NNF157"/>
    <mergeCell ref="NNG157:NNL157"/>
    <mergeCell ref="NNM157:NNR157"/>
    <mergeCell ref="NNS157:NNX157"/>
    <mergeCell ref="NTM157:NTR157"/>
    <mergeCell ref="NTS157:NTX157"/>
    <mergeCell ref="NTY157:NUD157"/>
    <mergeCell ref="NUE157:NUJ157"/>
    <mergeCell ref="NUK157:NUP157"/>
    <mergeCell ref="NUQ157:NUV157"/>
    <mergeCell ref="NSC157:NSH157"/>
    <mergeCell ref="NSI157:NSN157"/>
    <mergeCell ref="NSO157:NST157"/>
    <mergeCell ref="NSU157:NSZ157"/>
    <mergeCell ref="NTA157:NTF157"/>
    <mergeCell ref="NTG157:NTL157"/>
    <mergeCell ref="NQS157:NQX157"/>
    <mergeCell ref="NQY157:NRD157"/>
    <mergeCell ref="NRE157:NRJ157"/>
    <mergeCell ref="NRK157:NRP157"/>
    <mergeCell ref="NRQ157:NRV157"/>
    <mergeCell ref="NRW157:NSB157"/>
    <mergeCell ref="NXQ157:NXV157"/>
    <mergeCell ref="NXW157:NYB157"/>
    <mergeCell ref="NYC157:NYH157"/>
    <mergeCell ref="NYI157:NYN157"/>
    <mergeCell ref="NYO157:NYT157"/>
    <mergeCell ref="NYU157:NYZ157"/>
    <mergeCell ref="NWG157:NWL157"/>
    <mergeCell ref="NWM157:NWR157"/>
    <mergeCell ref="NWS157:NWX157"/>
    <mergeCell ref="NWY157:NXD157"/>
    <mergeCell ref="NXE157:NXJ157"/>
    <mergeCell ref="NXK157:NXP157"/>
    <mergeCell ref="NUW157:NVB157"/>
    <mergeCell ref="NVC157:NVH157"/>
    <mergeCell ref="NVI157:NVN157"/>
    <mergeCell ref="NVO157:NVT157"/>
    <mergeCell ref="NVU157:NVZ157"/>
    <mergeCell ref="NWA157:NWF157"/>
    <mergeCell ref="OBU157:OBZ157"/>
    <mergeCell ref="OCA157:OCF157"/>
    <mergeCell ref="OCG157:OCL157"/>
    <mergeCell ref="OCM157:OCR157"/>
    <mergeCell ref="OCS157:OCX157"/>
    <mergeCell ref="OCY157:ODD157"/>
    <mergeCell ref="OAK157:OAP157"/>
    <mergeCell ref="OAQ157:OAV157"/>
    <mergeCell ref="OAW157:OBB157"/>
    <mergeCell ref="OBC157:OBH157"/>
    <mergeCell ref="OBI157:OBN157"/>
    <mergeCell ref="OBO157:OBT157"/>
    <mergeCell ref="NZA157:NZF157"/>
    <mergeCell ref="NZG157:NZL157"/>
    <mergeCell ref="NZM157:NZR157"/>
    <mergeCell ref="NZS157:NZX157"/>
    <mergeCell ref="NZY157:OAD157"/>
    <mergeCell ref="OAE157:OAJ157"/>
    <mergeCell ref="OFY157:OGD157"/>
    <mergeCell ref="OGE157:OGJ157"/>
    <mergeCell ref="OGK157:OGP157"/>
    <mergeCell ref="OGQ157:OGV157"/>
    <mergeCell ref="OGW157:OHB157"/>
    <mergeCell ref="OHC157:OHH157"/>
    <mergeCell ref="OEO157:OET157"/>
    <mergeCell ref="OEU157:OEZ157"/>
    <mergeCell ref="OFA157:OFF157"/>
    <mergeCell ref="OFG157:OFL157"/>
    <mergeCell ref="OFM157:OFR157"/>
    <mergeCell ref="OFS157:OFX157"/>
    <mergeCell ref="ODE157:ODJ157"/>
    <mergeCell ref="ODK157:ODP157"/>
    <mergeCell ref="ODQ157:ODV157"/>
    <mergeCell ref="ODW157:OEB157"/>
    <mergeCell ref="OEC157:OEH157"/>
    <mergeCell ref="OEI157:OEN157"/>
    <mergeCell ref="OKC157:OKH157"/>
    <mergeCell ref="OKI157:OKN157"/>
    <mergeCell ref="OKO157:OKT157"/>
    <mergeCell ref="OKU157:OKZ157"/>
    <mergeCell ref="OLA157:OLF157"/>
    <mergeCell ref="OLG157:OLL157"/>
    <mergeCell ref="OIS157:OIX157"/>
    <mergeCell ref="OIY157:OJD157"/>
    <mergeCell ref="OJE157:OJJ157"/>
    <mergeCell ref="OJK157:OJP157"/>
    <mergeCell ref="OJQ157:OJV157"/>
    <mergeCell ref="OJW157:OKB157"/>
    <mergeCell ref="OHI157:OHN157"/>
    <mergeCell ref="OHO157:OHT157"/>
    <mergeCell ref="OHU157:OHZ157"/>
    <mergeCell ref="OIA157:OIF157"/>
    <mergeCell ref="OIG157:OIL157"/>
    <mergeCell ref="OIM157:OIR157"/>
    <mergeCell ref="OOG157:OOL157"/>
    <mergeCell ref="OOM157:OOR157"/>
    <mergeCell ref="OOS157:OOX157"/>
    <mergeCell ref="OOY157:OPD157"/>
    <mergeCell ref="OPE157:OPJ157"/>
    <mergeCell ref="OPK157:OPP157"/>
    <mergeCell ref="OMW157:ONB157"/>
    <mergeCell ref="ONC157:ONH157"/>
    <mergeCell ref="ONI157:ONN157"/>
    <mergeCell ref="ONO157:ONT157"/>
    <mergeCell ref="ONU157:ONZ157"/>
    <mergeCell ref="OOA157:OOF157"/>
    <mergeCell ref="OLM157:OLR157"/>
    <mergeCell ref="OLS157:OLX157"/>
    <mergeCell ref="OLY157:OMD157"/>
    <mergeCell ref="OME157:OMJ157"/>
    <mergeCell ref="OMK157:OMP157"/>
    <mergeCell ref="OMQ157:OMV157"/>
    <mergeCell ref="OSK157:OSP157"/>
    <mergeCell ref="OSQ157:OSV157"/>
    <mergeCell ref="OSW157:OTB157"/>
    <mergeCell ref="OTC157:OTH157"/>
    <mergeCell ref="OTI157:OTN157"/>
    <mergeCell ref="OTO157:OTT157"/>
    <mergeCell ref="ORA157:ORF157"/>
    <mergeCell ref="ORG157:ORL157"/>
    <mergeCell ref="ORM157:ORR157"/>
    <mergeCell ref="ORS157:ORX157"/>
    <mergeCell ref="ORY157:OSD157"/>
    <mergeCell ref="OSE157:OSJ157"/>
    <mergeCell ref="OPQ157:OPV157"/>
    <mergeCell ref="OPW157:OQB157"/>
    <mergeCell ref="OQC157:OQH157"/>
    <mergeCell ref="OQI157:OQN157"/>
    <mergeCell ref="OQO157:OQT157"/>
    <mergeCell ref="OQU157:OQZ157"/>
    <mergeCell ref="OWO157:OWT157"/>
    <mergeCell ref="OWU157:OWZ157"/>
    <mergeCell ref="OXA157:OXF157"/>
    <mergeCell ref="OXG157:OXL157"/>
    <mergeCell ref="OXM157:OXR157"/>
    <mergeCell ref="OXS157:OXX157"/>
    <mergeCell ref="OVE157:OVJ157"/>
    <mergeCell ref="OVK157:OVP157"/>
    <mergeCell ref="OVQ157:OVV157"/>
    <mergeCell ref="OVW157:OWB157"/>
    <mergeCell ref="OWC157:OWH157"/>
    <mergeCell ref="OWI157:OWN157"/>
    <mergeCell ref="OTU157:OTZ157"/>
    <mergeCell ref="OUA157:OUF157"/>
    <mergeCell ref="OUG157:OUL157"/>
    <mergeCell ref="OUM157:OUR157"/>
    <mergeCell ref="OUS157:OUX157"/>
    <mergeCell ref="OUY157:OVD157"/>
    <mergeCell ref="PAS157:PAX157"/>
    <mergeCell ref="PAY157:PBD157"/>
    <mergeCell ref="PBE157:PBJ157"/>
    <mergeCell ref="PBK157:PBP157"/>
    <mergeCell ref="PBQ157:PBV157"/>
    <mergeCell ref="PBW157:PCB157"/>
    <mergeCell ref="OZI157:OZN157"/>
    <mergeCell ref="OZO157:OZT157"/>
    <mergeCell ref="OZU157:OZZ157"/>
    <mergeCell ref="PAA157:PAF157"/>
    <mergeCell ref="PAG157:PAL157"/>
    <mergeCell ref="PAM157:PAR157"/>
    <mergeCell ref="OXY157:OYD157"/>
    <mergeCell ref="OYE157:OYJ157"/>
    <mergeCell ref="OYK157:OYP157"/>
    <mergeCell ref="OYQ157:OYV157"/>
    <mergeCell ref="OYW157:OZB157"/>
    <mergeCell ref="OZC157:OZH157"/>
    <mergeCell ref="PEW157:PFB157"/>
    <mergeCell ref="PFC157:PFH157"/>
    <mergeCell ref="PFI157:PFN157"/>
    <mergeCell ref="PFO157:PFT157"/>
    <mergeCell ref="PFU157:PFZ157"/>
    <mergeCell ref="PGA157:PGF157"/>
    <mergeCell ref="PDM157:PDR157"/>
    <mergeCell ref="PDS157:PDX157"/>
    <mergeCell ref="PDY157:PED157"/>
    <mergeCell ref="PEE157:PEJ157"/>
    <mergeCell ref="PEK157:PEP157"/>
    <mergeCell ref="PEQ157:PEV157"/>
    <mergeCell ref="PCC157:PCH157"/>
    <mergeCell ref="PCI157:PCN157"/>
    <mergeCell ref="PCO157:PCT157"/>
    <mergeCell ref="PCU157:PCZ157"/>
    <mergeCell ref="PDA157:PDF157"/>
    <mergeCell ref="PDG157:PDL157"/>
    <mergeCell ref="PJA157:PJF157"/>
    <mergeCell ref="PJG157:PJL157"/>
    <mergeCell ref="PJM157:PJR157"/>
    <mergeCell ref="PJS157:PJX157"/>
    <mergeCell ref="PJY157:PKD157"/>
    <mergeCell ref="PKE157:PKJ157"/>
    <mergeCell ref="PHQ157:PHV157"/>
    <mergeCell ref="PHW157:PIB157"/>
    <mergeCell ref="PIC157:PIH157"/>
    <mergeCell ref="PII157:PIN157"/>
    <mergeCell ref="PIO157:PIT157"/>
    <mergeCell ref="PIU157:PIZ157"/>
    <mergeCell ref="PGG157:PGL157"/>
    <mergeCell ref="PGM157:PGR157"/>
    <mergeCell ref="PGS157:PGX157"/>
    <mergeCell ref="PGY157:PHD157"/>
    <mergeCell ref="PHE157:PHJ157"/>
    <mergeCell ref="PHK157:PHP157"/>
    <mergeCell ref="PNE157:PNJ157"/>
    <mergeCell ref="PNK157:PNP157"/>
    <mergeCell ref="PNQ157:PNV157"/>
    <mergeCell ref="PNW157:POB157"/>
    <mergeCell ref="POC157:POH157"/>
    <mergeCell ref="POI157:PON157"/>
    <mergeCell ref="PLU157:PLZ157"/>
    <mergeCell ref="PMA157:PMF157"/>
    <mergeCell ref="PMG157:PML157"/>
    <mergeCell ref="PMM157:PMR157"/>
    <mergeCell ref="PMS157:PMX157"/>
    <mergeCell ref="PMY157:PND157"/>
    <mergeCell ref="PKK157:PKP157"/>
    <mergeCell ref="PKQ157:PKV157"/>
    <mergeCell ref="PKW157:PLB157"/>
    <mergeCell ref="PLC157:PLH157"/>
    <mergeCell ref="PLI157:PLN157"/>
    <mergeCell ref="PLO157:PLT157"/>
    <mergeCell ref="PRI157:PRN157"/>
    <mergeCell ref="PRO157:PRT157"/>
    <mergeCell ref="PRU157:PRZ157"/>
    <mergeCell ref="PSA157:PSF157"/>
    <mergeCell ref="PSG157:PSL157"/>
    <mergeCell ref="PSM157:PSR157"/>
    <mergeCell ref="PPY157:PQD157"/>
    <mergeCell ref="PQE157:PQJ157"/>
    <mergeCell ref="PQK157:PQP157"/>
    <mergeCell ref="PQQ157:PQV157"/>
    <mergeCell ref="PQW157:PRB157"/>
    <mergeCell ref="PRC157:PRH157"/>
    <mergeCell ref="POO157:POT157"/>
    <mergeCell ref="POU157:POZ157"/>
    <mergeCell ref="PPA157:PPF157"/>
    <mergeCell ref="PPG157:PPL157"/>
    <mergeCell ref="PPM157:PPR157"/>
    <mergeCell ref="PPS157:PPX157"/>
    <mergeCell ref="PVM157:PVR157"/>
    <mergeCell ref="PVS157:PVX157"/>
    <mergeCell ref="PVY157:PWD157"/>
    <mergeCell ref="PWE157:PWJ157"/>
    <mergeCell ref="PWK157:PWP157"/>
    <mergeCell ref="PWQ157:PWV157"/>
    <mergeCell ref="PUC157:PUH157"/>
    <mergeCell ref="PUI157:PUN157"/>
    <mergeCell ref="PUO157:PUT157"/>
    <mergeCell ref="PUU157:PUZ157"/>
    <mergeCell ref="PVA157:PVF157"/>
    <mergeCell ref="PVG157:PVL157"/>
    <mergeCell ref="PSS157:PSX157"/>
    <mergeCell ref="PSY157:PTD157"/>
    <mergeCell ref="PTE157:PTJ157"/>
    <mergeCell ref="PTK157:PTP157"/>
    <mergeCell ref="PTQ157:PTV157"/>
    <mergeCell ref="PTW157:PUB157"/>
    <mergeCell ref="PZQ157:PZV157"/>
    <mergeCell ref="PZW157:QAB157"/>
    <mergeCell ref="QAC157:QAH157"/>
    <mergeCell ref="QAI157:QAN157"/>
    <mergeCell ref="QAO157:QAT157"/>
    <mergeCell ref="QAU157:QAZ157"/>
    <mergeCell ref="PYG157:PYL157"/>
    <mergeCell ref="PYM157:PYR157"/>
    <mergeCell ref="PYS157:PYX157"/>
    <mergeCell ref="PYY157:PZD157"/>
    <mergeCell ref="PZE157:PZJ157"/>
    <mergeCell ref="PZK157:PZP157"/>
    <mergeCell ref="PWW157:PXB157"/>
    <mergeCell ref="PXC157:PXH157"/>
    <mergeCell ref="PXI157:PXN157"/>
    <mergeCell ref="PXO157:PXT157"/>
    <mergeCell ref="PXU157:PXZ157"/>
    <mergeCell ref="PYA157:PYF157"/>
    <mergeCell ref="QDU157:QDZ157"/>
    <mergeCell ref="QEA157:QEF157"/>
    <mergeCell ref="QEG157:QEL157"/>
    <mergeCell ref="QEM157:QER157"/>
    <mergeCell ref="QES157:QEX157"/>
    <mergeCell ref="QEY157:QFD157"/>
    <mergeCell ref="QCK157:QCP157"/>
    <mergeCell ref="QCQ157:QCV157"/>
    <mergeCell ref="QCW157:QDB157"/>
    <mergeCell ref="QDC157:QDH157"/>
    <mergeCell ref="QDI157:QDN157"/>
    <mergeCell ref="QDO157:QDT157"/>
    <mergeCell ref="QBA157:QBF157"/>
    <mergeCell ref="QBG157:QBL157"/>
    <mergeCell ref="QBM157:QBR157"/>
    <mergeCell ref="QBS157:QBX157"/>
    <mergeCell ref="QBY157:QCD157"/>
    <mergeCell ref="QCE157:QCJ157"/>
    <mergeCell ref="QHY157:QID157"/>
    <mergeCell ref="QIE157:QIJ157"/>
    <mergeCell ref="QIK157:QIP157"/>
    <mergeCell ref="QIQ157:QIV157"/>
    <mergeCell ref="QIW157:QJB157"/>
    <mergeCell ref="QJC157:QJH157"/>
    <mergeCell ref="QGO157:QGT157"/>
    <mergeCell ref="QGU157:QGZ157"/>
    <mergeCell ref="QHA157:QHF157"/>
    <mergeCell ref="QHG157:QHL157"/>
    <mergeCell ref="QHM157:QHR157"/>
    <mergeCell ref="QHS157:QHX157"/>
    <mergeCell ref="QFE157:QFJ157"/>
    <mergeCell ref="QFK157:QFP157"/>
    <mergeCell ref="QFQ157:QFV157"/>
    <mergeCell ref="QFW157:QGB157"/>
    <mergeCell ref="QGC157:QGH157"/>
    <mergeCell ref="QGI157:QGN157"/>
    <mergeCell ref="QMC157:QMH157"/>
    <mergeCell ref="QMI157:QMN157"/>
    <mergeCell ref="QMO157:QMT157"/>
    <mergeCell ref="QMU157:QMZ157"/>
    <mergeCell ref="QNA157:QNF157"/>
    <mergeCell ref="QNG157:QNL157"/>
    <mergeCell ref="QKS157:QKX157"/>
    <mergeCell ref="QKY157:QLD157"/>
    <mergeCell ref="QLE157:QLJ157"/>
    <mergeCell ref="QLK157:QLP157"/>
    <mergeCell ref="QLQ157:QLV157"/>
    <mergeCell ref="QLW157:QMB157"/>
    <mergeCell ref="QJI157:QJN157"/>
    <mergeCell ref="QJO157:QJT157"/>
    <mergeCell ref="QJU157:QJZ157"/>
    <mergeCell ref="QKA157:QKF157"/>
    <mergeCell ref="QKG157:QKL157"/>
    <mergeCell ref="QKM157:QKR157"/>
    <mergeCell ref="QQG157:QQL157"/>
    <mergeCell ref="QQM157:QQR157"/>
    <mergeCell ref="QQS157:QQX157"/>
    <mergeCell ref="QQY157:QRD157"/>
    <mergeCell ref="QRE157:QRJ157"/>
    <mergeCell ref="QRK157:QRP157"/>
    <mergeCell ref="QOW157:QPB157"/>
    <mergeCell ref="QPC157:QPH157"/>
    <mergeCell ref="QPI157:QPN157"/>
    <mergeCell ref="QPO157:QPT157"/>
    <mergeCell ref="QPU157:QPZ157"/>
    <mergeCell ref="QQA157:QQF157"/>
    <mergeCell ref="QNM157:QNR157"/>
    <mergeCell ref="QNS157:QNX157"/>
    <mergeCell ref="QNY157:QOD157"/>
    <mergeCell ref="QOE157:QOJ157"/>
    <mergeCell ref="QOK157:QOP157"/>
    <mergeCell ref="QOQ157:QOV157"/>
    <mergeCell ref="QUK157:QUP157"/>
    <mergeCell ref="QUQ157:QUV157"/>
    <mergeCell ref="QUW157:QVB157"/>
    <mergeCell ref="QVC157:QVH157"/>
    <mergeCell ref="QVI157:QVN157"/>
    <mergeCell ref="QVO157:QVT157"/>
    <mergeCell ref="QTA157:QTF157"/>
    <mergeCell ref="QTG157:QTL157"/>
    <mergeCell ref="QTM157:QTR157"/>
    <mergeCell ref="QTS157:QTX157"/>
    <mergeCell ref="QTY157:QUD157"/>
    <mergeCell ref="QUE157:QUJ157"/>
    <mergeCell ref="QRQ157:QRV157"/>
    <mergeCell ref="QRW157:QSB157"/>
    <mergeCell ref="QSC157:QSH157"/>
    <mergeCell ref="QSI157:QSN157"/>
    <mergeCell ref="QSO157:QST157"/>
    <mergeCell ref="QSU157:QSZ157"/>
    <mergeCell ref="QYO157:QYT157"/>
    <mergeCell ref="QYU157:QYZ157"/>
    <mergeCell ref="QZA157:QZF157"/>
    <mergeCell ref="QZG157:QZL157"/>
    <mergeCell ref="QZM157:QZR157"/>
    <mergeCell ref="QZS157:QZX157"/>
    <mergeCell ref="QXE157:QXJ157"/>
    <mergeCell ref="QXK157:QXP157"/>
    <mergeCell ref="QXQ157:QXV157"/>
    <mergeCell ref="QXW157:QYB157"/>
    <mergeCell ref="QYC157:QYH157"/>
    <mergeCell ref="QYI157:QYN157"/>
    <mergeCell ref="QVU157:QVZ157"/>
    <mergeCell ref="QWA157:QWF157"/>
    <mergeCell ref="QWG157:QWL157"/>
    <mergeCell ref="QWM157:QWR157"/>
    <mergeCell ref="QWS157:QWX157"/>
    <mergeCell ref="QWY157:QXD157"/>
    <mergeCell ref="RCS157:RCX157"/>
    <mergeCell ref="RCY157:RDD157"/>
    <mergeCell ref="RDE157:RDJ157"/>
    <mergeCell ref="RDK157:RDP157"/>
    <mergeCell ref="RDQ157:RDV157"/>
    <mergeCell ref="RDW157:REB157"/>
    <mergeCell ref="RBI157:RBN157"/>
    <mergeCell ref="RBO157:RBT157"/>
    <mergeCell ref="RBU157:RBZ157"/>
    <mergeCell ref="RCA157:RCF157"/>
    <mergeCell ref="RCG157:RCL157"/>
    <mergeCell ref="RCM157:RCR157"/>
    <mergeCell ref="QZY157:RAD157"/>
    <mergeCell ref="RAE157:RAJ157"/>
    <mergeCell ref="RAK157:RAP157"/>
    <mergeCell ref="RAQ157:RAV157"/>
    <mergeCell ref="RAW157:RBB157"/>
    <mergeCell ref="RBC157:RBH157"/>
    <mergeCell ref="RGW157:RHB157"/>
    <mergeCell ref="RHC157:RHH157"/>
    <mergeCell ref="RHI157:RHN157"/>
    <mergeCell ref="RHO157:RHT157"/>
    <mergeCell ref="RHU157:RHZ157"/>
    <mergeCell ref="RIA157:RIF157"/>
    <mergeCell ref="RFM157:RFR157"/>
    <mergeCell ref="RFS157:RFX157"/>
    <mergeCell ref="RFY157:RGD157"/>
    <mergeCell ref="RGE157:RGJ157"/>
    <mergeCell ref="RGK157:RGP157"/>
    <mergeCell ref="RGQ157:RGV157"/>
    <mergeCell ref="REC157:REH157"/>
    <mergeCell ref="REI157:REN157"/>
    <mergeCell ref="REO157:RET157"/>
    <mergeCell ref="REU157:REZ157"/>
    <mergeCell ref="RFA157:RFF157"/>
    <mergeCell ref="RFG157:RFL157"/>
    <mergeCell ref="RLA157:RLF157"/>
    <mergeCell ref="RLG157:RLL157"/>
    <mergeCell ref="RLM157:RLR157"/>
    <mergeCell ref="RLS157:RLX157"/>
    <mergeCell ref="RLY157:RMD157"/>
    <mergeCell ref="RME157:RMJ157"/>
    <mergeCell ref="RJQ157:RJV157"/>
    <mergeCell ref="RJW157:RKB157"/>
    <mergeCell ref="RKC157:RKH157"/>
    <mergeCell ref="RKI157:RKN157"/>
    <mergeCell ref="RKO157:RKT157"/>
    <mergeCell ref="RKU157:RKZ157"/>
    <mergeCell ref="RIG157:RIL157"/>
    <mergeCell ref="RIM157:RIR157"/>
    <mergeCell ref="RIS157:RIX157"/>
    <mergeCell ref="RIY157:RJD157"/>
    <mergeCell ref="RJE157:RJJ157"/>
    <mergeCell ref="RJK157:RJP157"/>
    <mergeCell ref="RPE157:RPJ157"/>
    <mergeCell ref="RPK157:RPP157"/>
    <mergeCell ref="RPQ157:RPV157"/>
    <mergeCell ref="RPW157:RQB157"/>
    <mergeCell ref="RQC157:RQH157"/>
    <mergeCell ref="RQI157:RQN157"/>
    <mergeCell ref="RNU157:RNZ157"/>
    <mergeCell ref="ROA157:ROF157"/>
    <mergeCell ref="ROG157:ROL157"/>
    <mergeCell ref="ROM157:ROR157"/>
    <mergeCell ref="ROS157:ROX157"/>
    <mergeCell ref="ROY157:RPD157"/>
    <mergeCell ref="RMK157:RMP157"/>
    <mergeCell ref="RMQ157:RMV157"/>
    <mergeCell ref="RMW157:RNB157"/>
    <mergeCell ref="RNC157:RNH157"/>
    <mergeCell ref="RNI157:RNN157"/>
    <mergeCell ref="RNO157:RNT157"/>
    <mergeCell ref="RTI157:RTN157"/>
    <mergeCell ref="RTO157:RTT157"/>
    <mergeCell ref="RTU157:RTZ157"/>
    <mergeCell ref="RUA157:RUF157"/>
    <mergeCell ref="RUG157:RUL157"/>
    <mergeCell ref="RUM157:RUR157"/>
    <mergeCell ref="RRY157:RSD157"/>
    <mergeCell ref="RSE157:RSJ157"/>
    <mergeCell ref="RSK157:RSP157"/>
    <mergeCell ref="RSQ157:RSV157"/>
    <mergeCell ref="RSW157:RTB157"/>
    <mergeCell ref="RTC157:RTH157"/>
    <mergeCell ref="RQO157:RQT157"/>
    <mergeCell ref="RQU157:RQZ157"/>
    <mergeCell ref="RRA157:RRF157"/>
    <mergeCell ref="RRG157:RRL157"/>
    <mergeCell ref="RRM157:RRR157"/>
    <mergeCell ref="RRS157:RRX157"/>
    <mergeCell ref="RXM157:RXR157"/>
    <mergeCell ref="RXS157:RXX157"/>
    <mergeCell ref="RXY157:RYD157"/>
    <mergeCell ref="RYE157:RYJ157"/>
    <mergeCell ref="RYK157:RYP157"/>
    <mergeCell ref="RYQ157:RYV157"/>
    <mergeCell ref="RWC157:RWH157"/>
    <mergeCell ref="RWI157:RWN157"/>
    <mergeCell ref="RWO157:RWT157"/>
    <mergeCell ref="RWU157:RWZ157"/>
    <mergeCell ref="RXA157:RXF157"/>
    <mergeCell ref="RXG157:RXL157"/>
    <mergeCell ref="RUS157:RUX157"/>
    <mergeCell ref="RUY157:RVD157"/>
    <mergeCell ref="RVE157:RVJ157"/>
    <mergeCell ref="RVK157:RVP157"/>
    <mergeCell ref="RVQ157:RVV157"/>
    <mergeCell ref="RVW157:RWB157"/>
    <mergeCell ref="SBQ157:SBV157"/>
    <mergeCell ref="SBW157:SCB157"/>
    <mergeCell ref="SCC157:SCH157"/>
    <mergeCell ref="SCI157:SCN157"/>
    <mergeCell ref="SCO157:SCT157"/>
    <mergeCell ref="SCU157:SCZ157"/>
    <mergeCell ref="SAG157:SAL157"/>
    <mergeCell ref="SAM157:SAR157"/>
    <mergeCell ref="SAS157:SAX157"/>
    <mergeCell ref="SAY157:SBD157"/>
    <mergeCell ref="SBE157:SBJ157"/>
    <mergeCell ref="SBK157:SBP157"/>
    <mergeCell ref="RYW157:RZB157"/>
    <mergeCell ref="RZC157:RZH157"/>
    <mergeCell ref="RZI157:RZN157"/>
    <mergeCell ref="RZO157:RZT157"/>
    <mergeCell ref="RZU157:RZZ157"/>
    <mergeCell ref="SAA157:SAF157"/>
    <mergeCell ref="SFU157:SFZ157"/>
    <mergeCell ref="SGA157:SGF157"/>
    <mergeCell ref="SGG157:SGL157"/>
    <mergeCell ref="SGM157:SGR157"/>
    <mergeCell ref="SGS157:SGX157"/>
    <mergeCell ref="SGY157:SHD157"/>
    <mergeCell ref="SEK157:SEP157"/>
    <mergeCell ref="SEQ157:SEV157"/>
    <mergeCell ref="SEW157:SFB157"/>
    <mergeCell ref="SFC157:SFH157"/>
    <mergeCell ref="SFI157:SFN157"/>
    <mergeCell ref="SFO157:SFT157"/>
    <mergeCell ref="SDA157:SDF157"/>
    <mergeCell ref="SDG157:SDL157"/>
    <mergeCell ref="SDM157:SDR157"/>
    <mergeCell ref="SDS157:SDX157"/>
    <mergeCell ref="SDY157:SED157"/>
    <mergeCell ref="SEE157:SEJ157"/>
    <mergeCell ref="SJY157:SKD157"/>
    <mergeCell ref="SKE157:SKJ157"/>
    <mergeCell ref="SKK157:SKP157"/>
    <mergeCell ref="SKQ157:SKV157"/>
    <mergeCell ref="SKW157:SLB157"/>
    <mergeCell ref="SLC157:SLH157"/>
    <mergeCell ref="SIO157:SIT157"/>
    <mergeCell ref="SIU157:SIZ157"/>
    <mergeCell ref="SJA157:SJF157"/>
    <mergeCell ref="SJG157:SJL157"/>
    <mergeCell ref="SJM157:SJR157"/>
    <mergeCell ref="SJS157:SJX157"/>
    <mergeCell ref="SHE157:SHJ157"/>
    <mergeCell ref="SHK157:SHP157"/>
    <mergeCell ref="SHQ157:SHV157"/>
    <mergeCell ref="SHW157:SIB157"/>
    <mergeCell ref="SIC157:SIH157"/>
    <mergeCell ref="SII157:SIN157"/>
    <mergeCell ref="SOC157:SOH157"/>
    <mergeCell ref="SOI157:SON157"/>
    <mergeCell ref="SOO157:SOT157"/>
    <mergeCell ref="SOU157:SOZ157"/>
    <mergeCell ref="SPA157:SPF157"/>
    <mergeCell ref="SPG157:SPL157"/>
    <mergeCell ref="SMS157:SMX157"/>
    <mergeCell ref="SMY157:SND157"/>
    <mergeCell ref="SNE157:SNJ157"/>
    <mergeCell ref="SNK157:SNP157"/>
    <mergeCell ref="SNQ157:SNV157"/>
    <mergeCell ref="SNW157:SOB157"/>
    <mergeCell ref="SLI157:SLN157"/>
    <mergeCell ref="SLO157:SLT157"/>
    <mergeCell ref="SLU157:SLZ157"/>
    <mergeCell ref="SMA157:SMF157"/>
    <mergeCell ref="SMG157:SML157"/>
    <mergeCell ref="SMM157:SMR157"/>
    <mergeCell ref="SSG157:SSL157"/>
    <mergeCell ref="SSM157:SSR157"/>
    <mergeCell ref="SSS157:SSX157"/>
    <mergeCell ref="SSY157:STD157"/>
    <mergeCell ref="STE157:STJ157"/>
    <mergeCell ref="STK157:STP157"/>
    <mergeCell ref="SQW157:SRB157"/>
    <mergeCell ref="SRC157:SRH157"/>
    <mergeCell ref="SRI157:SRN157"/>
    <mergeCell ref="SRO157:SRT157"/>
    <mergeCell ref="SRU157:SRZ157"/>
    <mergeCell ref="SSA157:SSF157"/>
    <mergeCell ref="SPM157:SPR157"/>
    <mergeCell ref="SPS157:SPX157"/>
    <mergeCell ref="SPY157:SQD157"/>
    <mergeCell ref="SQE157:SQJ157"/>
    <mergeCell ref="SQK157:SQP157"/>
    <mergeCell ref="SQQ157:SQV157"/>
    <mergeCell ref="SWK157:SWP157"/>
    <mergeCell ref="SWQ157:SWV157"/>
    <mergeCell ref="SWW157:SXB157"/>
    <mergeCell ref="SXC157:SXH157"/>
    <mergeCell ref="SXI157:SXN157"/>
    <mergeCell ref="SXO157:SXT157"/>
    <mergeCell ref="SVA157:SVF157"/>
    <mergeCell ref="SVG157:SVL157"/>
    <mergeCell ref="SVM157:SVR157"/>
    <mergeCell ref="SVS157:SVX157"/>
    <mergeCell ref="SVY157:SWD157"/>
    <mergeCell ref="SWE157:SWJ157"/>
    <mergeCell ref="STQ157:STV157"/>
    <mergeCell ref="STW157:SUB157"/>
    <mergeCell ref="SUC157:SUH157"/>
    <mergeCell ref="SUI157:SUN157"/>
    <mergeCell ref="SUO157:SUT157"/>
    <mergeCell ref="SUU157:SUZ157"/>
    <mergeCell ref="TAO157:TAT157"/>
    <mergeCell ref="TAU157:TAZ157"/>
    <mergeCell ref="TBA157:TBF157"/>
    <mergeCell ref="TBG157:TBL157"/>
    <mergeCell ref="TBM157:TBR157"/>
    <mergeCell ref="TBS157:TBX157"/>
    <mergeCell ref="SZE157:SZJ157"/>
    <mergeCell ref="SZK157:SZP157"/>
    <mergeCell ref="SZQ157:SZV157"/>
    <mergeCell ref="SZW157:TAB157"/>
    <mergeCell ref="TAC157:TAH157"/>
    <mergeCell ref="TAI157:TAN157"/>
    <mergeCell ref="SXU157:SXZ157"/>
    <mergeCell ref="SYA157:SYF157"/>
    <mergeCell ref="SYG157:SYL157"/>
    <mergeCell ref="SYM157:SYR157"/>
    <mergeCell ref="SYS157:SYX157"/>
    <mergeCell ref="SYY157:SZD157"/>
    <mergeCell ref="TES157:TEX157"/>
    <mergeCell ref="TEY157:TFD157"/>
    <mergeCell ref="TFE157:TFJ157"/>
    <mergeCell ref="TFK157:TFP157"/>
    <mergeCell ref="TFQ157:TFV157"/>
    <mergeCell ref="TFW157:TGB157"/>
    <mergeCell ref="TDI157:TDN157"/>
    <mergeCell ref="TDO157:TDT157"/>
    <mergeCell ref="TDU157:TDZ157"/>
    <mergeCell ref="TEA157:TEF157"/>
    <mergeCell ref="TEG157:TEL157"/>
    <mergeCell ref="TEM157:TER157"/>
    <mergeCell ref="TBY157:TCD157"/>
    <mergeCell ref="TCE157:TCJ157"/>
    <mergeCell ref="TCK157:TCP157"/>
    <mergeCell ref="TCQ157:TCV157"/>
    <mergeCell ref="TCW157:TDB157"/>
    <mergeCell ref="TDC157:TDH157"/>
    <mergeCell ref="TIW157:TJB157"/>
    <mergeCell ref="TJC157:TJH157"/>
    <mergeCell ref="TJI157:TJN157"/>
    <mergeCell ref="TJO157:TJT157"/>
    <mergeCell ref="TJU157:TJZ157"/>
    <mergeCell ref="TKA157:TKF157"/>
    <mergeCell ref="THM157:THR157"/>
    <mergeCell ref="THS157:THX157"/>
    <mergeCell ref="THY157:TID157"/>
    <mergeCell ref="TIE157:TIJ157"/>
    <mergeCell ref="TIK157:TIP157"/>
    <mergeCell ref="TIQ157:TIV157"/>
    <mergeCell ref="TGC157:TGH157"/>
    <mergeCell ref="TGI157:TGN157"/>
    <mergeCell ref="TGO157:TGT157"/>
    <mergeCell ref="TGU157:TGZ157"/>
    <mergeCell ref="THA157:THF157"/>
    <mergeCell ref="THG157:THL157"/>
    <mergeCell ref="TNA157:TNF157"/>
    <mergeCell ref="TNG157:TNL157"/>
    <mergeCell ref="TNM157:TNR157"/>
    <mergeCell ref="TNS157:TNX157"/>
    <mergeCell ref="TNY157:TOD157"/>
    <mergeCell ref="TOE157:TOJ157"/>
    <mergeCell ref="TLQ157:TLV157"/>
    <mergeCell ref="TLW157:TMB157"/>
    <mergeCell ref="TMC157:TMH157"/>
    <mergeCell ref="TMI157:TMN157"/>
    <mergeCell ref="TMO157:TMT157"/>
    <mergeCell ref="TMU157:TMZ157"/>
    <mergeCell ref="TKG157:TKL157"/>
    <mergeCell ref="TKM157:TKR157"/>
    <mergeCell ref="TKS157:TKX157"/>
    <mergeCell ref="TKY157:TLD157"/>
    <mergeCell ref="TLE157:TLJ157"/>
    <mergeCell ref="TLK157:TLP157"/>
    <mergeCell ref="TRE157:TRJ157"/>
    <mergeCell ref="TRK157:TRP157"/>
    <mergeCell ref="TRQ157:TRV157"/>
    <mergeCell ref="TRW157:TSB157"/>
    <mergeCell ref="TSC157:TSH157"/>
    <mergeCell ref="TSI157:TSN157"/>
    <mergeCell ref="TPU157:TPZ157"/>
    <mergeCell ref="TQA157:TQF157"/>
    <mergeCell ref="TQG157:TQL157"/>
    <mergeCell ref="TQM157:TQR157"/>
    <mergeCell ref="TQS157:TQX157"/>
    <mergeCell ref="TQY157:TRD157"/>
    <mergeCell ref="TOK157:TOP157"/>
    <mergeCell ref="TOQ157:TOV157"/>
    <mergeCell ref="TOW157:TPB157"/>
    <mergeCell ref="TPC157:TPH157"/>
    <mergeCell ref="TPI157:TPN157"/>
    <mergeCell ref="TPO157:TPT157"/>
    <mergeCell ref="TVI157:TVN157"/>
    <mergeCell ref="TVO157:TVT157"/>
    <mergeCell ref="TVU157:TVZ157"/>
    <mergeCell ref="TWA157:TWF157"/>
    <mergeCell ref="TWG157:TWL157"/>
    <mergeCell ref="TWM157:TWR157"/>
    <mergeCell ref="TTY157:TUD157"/>
    <mergeCell ref="TUE157:TUJ157"/>
    <mergeCell ref="TUK157:TUP157"/>
    <mergeCell ref="TUQ157:TUV157"/>
    <mergeCell ref="TUW157:TVB157"/>
    <mergeCell ref="TVC157:TVH157"/>
    <mergeCell ref="TSO157:TST157"/>
    <mergeCell ref="TSU157:TSZ157"/>
    <mergeCell ref="TTA157:TTF157"/>
    <mergeCell ref="TTG157:TTL157"/>
    <mergeCell ref="TTM157:TTR157"/>
    <mergeCell ref="TTS157:TTX157"/>
    <mergeCell ref="TZM157:TZR157"/>
    <mergeCell ref="TZS157:TZX157"/>
    <mergeCell ref="TZY157:UAD157"/>
    <mergeCell ref="UAE157:UAJ157"/>
    <mergeCell ref="UAK157:UAP157"/>
    <mergeCell ref="UAQ157:UAV157"/>
    <mergeCell ref="TYC157:TYH157"/>
    <mergeCell ref="TYI157:TYN157"/>
    <mergeCell ref="TYO157:TYT157"/>
    <mergeCell ref="TYU157:TYZ157"/>
    <mergeCell ref="TZA157:TZF157"/>
    <mergeCell ref="TZG157:TZL157"/>
    <mergeCell ref="TWS157:TWX157"/>
    <mergeCell ref="TWY157:TXD157"/>
    <mergeCell ref="TXE157:TXJ157"/>
    <mergeCell ref="TXK157:TXP157"/>
    <mergeCell ref="TXQ157:TXV157"/>
    <mergeCell ref="TXW157:TYB157"/>
    <mergeCell ref="UDQ157:UDV157"/>
    <mergeCell ref="UDW157:UEB157"/>
    <mergeCell ref="UEC157:UEH157"/>
    <mergeCell ref="UEI157:UEN157"/>
    <mergeCell ref="UEO157:UET157"/>
    <mergeCell ref="UEU157:UEZ157"/>
    <mergeCell ref="UCG157:UCL157"/>
    <mergeCell ref="UCM157:UCR157"/>
    <mergeCell ref="UCS157:UCX157"/>
    <mergeCell ref="UCY157:UDD157"/>
    <mergeCell ref="UDE157:UDJ157"/>
    <mergeCell ref="UDK157:UDP157"/>
    <mergeCell ref="UAW157:UBB157"/>
    <mergeCell ref="UBC157:UBH157"/>
    <mergeCell ref="UBI157:UBN157"/>
    <mergeCell ref="UBO157:UBT157"/>
    <mergeCell ref="UBU157:UBZ157"/>
    <mergeCell ref="UCA157:UCF157"/>
    <mergeCell ref="UHU157:UHZ157"/>
    <mergeCell ref="UIA157:UIF157"/>
    <mergeCell ref="UIG157:UIL157"/>
    <mergeCell ref="UIM157:UIR157"/>
    <mergeCell ref="UIS157:UIX157"/>
    <mergeCell ref="UIY157:UJD157"/>
    <mergeCell ref="UGK157:UGP157"/>
    <mergeCell ref="UGQ157:UGV157"/>
    <mergeCell ref="UGW157:UHB157"/>
    <mergeCell ref="UHC157:UHH157"/>
    <mergeCell ref="UHI157:UHN157"/>
    <mergeCell ref="UHO157:UHT157"/>
    <mergeCell ref="UFA157:UFF157"/>
    <mergeCell ref="UFG157:UFL157"/>
    <mergeCell ref="UFM157:UFR157"/>
    <mergeCell ref="UFS157:UFX157"/>
    <mergeCell ref="UFY157:UGD157"/>
    <mergeCell ref="UGE157:UGJ157"/>
    <mergeCell ref="ULY157:UMD157"/>
    <mergeCell ref="UME157:UMJ157"/>
    <mergeCell ref="UMK157:UMP157"/>
    <mergeCell ref="UMQ157:UMV157"/>
    <mergeCell ref="UMW157:UNB157"/>
    <mergeCell ref="UNC157:UNH157"/>
    <mergeCell ref="UKO157:UKT157"/>
    <mergeCell ref="UKU157:UKZ157"/>
    <mergeCell ref="ULA157:ULF157"/>
    <mergeCell ref="ULG157:ULL157"/>
    <mergeCell ref="ULM157:ULR157"/>
    <mergeCell ref="ULS157:ULX157"/>
    <mergeCell ref="UJE157:UJJ157"/>
    <mergeCell ref="UJK157:UJP157"/>
    <mergeCell ref="UJQ157:UJV157"/>
    <mergeCell ref="UJW157:UKB157"/>
    <mergeCell ref="UKC157:UKH157"/>
    <mergeCell ref="UKI157:UKN157"/>
    <mergeCell ref="UQC157:UQH157"/>
    <mergeCell ref="UQI157:UQN157"/>
    <mergeCell ref="UQO157:UQT157"/>
    <mergeCell ref="UQU157:UQZ157"/>
    <mergeCell ref="URA157:URF157"/>
    <mergeCell ref="URG157:URL157"/>
    <mergeCell ref="UOS157:UOX157"/>
    <mergeCell ref="UOY157:UPD157"/>
    <mergeCell ref="UPE157:UPJ157"/>
    <mergeCell ref="UPK157:UPP157"/>
    <mergeCell ref="UPQ157:UPV157"/>
    <mergeCell ref="UPW157:UQB157"/>
    <mergeCell ref="UNI157:UNN157"/>
    <mergeCell ref="UNO157:UNT157"/>
    <mergeCell ref="UNU157:UNZ157"/>
    <mergeCell ref="UOA157:UOF157"/>
    <mergeCell ref="UOG157:UOL157"/>
    <mergeCell ref="UOM157:UOR157"/>
    <mergeCell ref="UUG157:UUL157"/>
    <mergeCell ref="UUM157:UUR157"/>
    <mergeCell ref="UUS157:UUX157"/>
    <mergeCell ref="UUY157:UVD157"/>
    <mergeCell ref="UVE157:UVJ157"/>
    <mergeCell ref="UVK157:UVP157"/>
    <mergeCell ref="USW157:UTB157"/>
    <mergeCell ref="UTC157:UTH157"/>
    <mergeCell ref="UTI157:UTN157"/>
    <mergeCell ref="UTO157:UTT157"/>
    <mergeCell ref="UTU157:UTZ157"/>
    <mergeCell ref="UUA157:UUF157"/>
    <mergeCell ref="URM157:URR157"/>
    <mergeCell ref="URS157:URX157"/>
    <mergeCell ref="URY157:USD157"/>
    <mergeCell ref="USE157:USJ157"/>
    <mergeCell ref="USK157:USP157"/>
    <mergeCell ref="USQ157:USV157"/>
    <mergeCell ref="UYK157:UYP157"/>
    <mergeCell ref="UYQ157:UYV157"/>
    <mergeCell ref="UYW157:UZB157"/>
    <mergeCell ref="UZC157:UZH157"/>
    <mergeCell ref="UZI157:UZN157"/>
    <mergeCell ref="UZO157:UZT157"/>
    <mergeCell ref="UXA157:UXF157"/>
    <mergeCell ref="UXG157:UXL157"/>
    <mergeCell ref="UXM157:UXR157"/>
    <mergeCell ref="UXS157:UXX157"/>
    <mergeCell ref="UXY157:UYD157"/>
    <mergeCell ref="UYE157:UYJ157"/>
    <mergeCell ref="UVQ157:UVV157"/>
    <mergeCell ref="UVW157:UWB157"/>
    <mergeCell ref="UWC157:UWH157"/>
    <mergeCell ref="UWI157:UWN157"/>
    <mergeCell ref="UWO157:UWT157"/>
    <mergeCell ref="UWU157:UWZ157"/>
    <mergeCell ref="VCO157:VCT157"/>
    <mergeCell ref="VCU157:VCZ157"/>
    <mergeCell ref="VDA157:VDF157"/>
    <mergeCell ref="VDG157:VDL157"/>
    <mergeCell ref="VDM157:VDR157"/>
    <mergeCell ref="VDS157:VDX157"/>
    <mergeCell ref="VBE157:VBJ157"/>
    <mergeCell ref="VBK157:VBP157"/>
    <mergeCell ref="VBQ157:VBV157"/>
    <mergeCell ref="VBW157:VCB157"/>
    <mergeCell ref="VCC157:VCH157"/>
    <mergeCell ref="VCI157:VCN157"/>
    <mergeCell ref="UZU157:UZZ157"/>
    <mergeCell ref="VAA157:VAF157"/>
    <mergeCell ref="VAG157:VAL157"/>
    <mergeCell ref="VAM157:VAR157"/>
    <mergeCell ref="VAS157:VAX157"/>
    <mergeCell ref="VAY157:VBD157"/>
    <mergeCell ref="VGS157:VGX157"/>
    <mergeCell ref="VGY157:VHD157"/>
    <mergeCell ref="VHE157:VHJ157"/>
    <mergeCell ref="VHK157:VHP157"/>
    <mergeCell ref="VHQ157:VHV157"/>
    <mergeCell ref="VHW157:VIB157"/>
    <mergeCell ref="VFI157:VFN157"/>
    <mergeCell ref="VFO157:VFT157"/>
    <mergeCell ref="VFU157:VFZ157"/>
    <mergeCell ref="VGA157:VGF157"/>
    <mergeCell ref="VGG157:VGL157"/>
    <mergeCell ref="VGM157:VGR157"/>
    <mergeCell ref="VDY157:VED157"/>
    <mergeCell ref="VEE157:VEJ157"/>
    <mergeCell ref="VEK157:VEP157"/>
    <mergeCell ref="VEQ157:VEV157"/>
    <mergeCell ref="VEW157:VFB157"/>
    <mergeCell ref="VFC157:VFH157"/>
    <mergeCell ref="VKW157:VLB157"/>
    <mergeCell ref="VLC157:VLH157"/>
    <mergeCell ref="VLI157:VLN157"/>
    <mergeCell ref="VLO157:VLT157"/>
    <mergeCell ref="VLU157:VLZ157"/>
    <mergeCell ref="VMA157:VMF157"/>
    <mergeCell ref="VJM157:VJR157"/>
    <mergeCell ref="VJS157:VJX157"/>
    <mergeCell ref="VJY157:VKD157"/>
    <mergeCell ref="VKE157:VKJ157"/>
    <mergeCell ref="VKK157:VKP157"/>
    <mergeCell ref="VKQ157:VKV157"/>
    <mergeCell ref="VIC157:VIH157"/>
    <mergeCell ref="VII157:VIN157"/>
    <mergeCell ref="VIO157:VIT157"/>
    <mergeCell ref="VIU157:VIZ157"/>
    <mergeCell ref="VJA157:VJF157"/>
    <mergeCell ref="VJG157:VJL157"/>
    <mergeCell ref="VPA157:VPF157"/>
    <mergeCell ref="VPG157:VPL157"/>
    <mergeCell ref="VPM157:VPR157"/>
    <mergeCell ref="VPS157:VPX157"/>
    <mergeCell ref="VPY157:VQD157"/>
    <mergeCell ref="VQE157:VQJ157"/>
    <mergeCell ref="VNQ157:VNV157"/>
    <mergeCell ref="VNW157:VOB157"/>
    <mergeCell ref="VOC157:VOH157"/>
    <mergeCell ref="VOI157:VON157"/>
    <mergeCell ref="VOO157:VOT157"/>
    <mergeCell ref="VOU157:VOZ157"/>
    <mergeCell ref="VMG157:VML157"/>
    <mergeCell ref="VMM157:VMR157"/>
    <mergeCell ref="VMS157:VMX157"/>
    <mergeCell ref="VMY157:VND157"/>
    <mergeCell ref="VNE157:VNJ157"/>
    <mergeCell ref="VNK157:VNP157"/>
    <mergeCell ref="VTE157:VTJ157"/>
    <mergeCell ref="VTK157:VTP157"/>
    <mergeCell ref="VTQ157:VTV157"/>
    <mergeCell ref="VTW157:VUB157"/>
    <mergeCell ref="VUC157:VUH157"/>
    <mergeCell ref="VUI157:VUN157"/>
    <mergeCell ref="VRU157:VRZ157"/>
    <mergeCell ref="VSA157:VSF157"/>
    <mergeCell ref="VSG157:VSL157"/>
    <mergeCell ref="VSM157:VSR157"/>
    <mergeCell ref="VSS157:VSX157"/>
    <mergeCell ref="VSY157:VTD157"/>
    <mergeCell ref="VQK157:VQP157"/>
    <mergeCell ref="VQQ157:VQV157"/>
    <mergeCell ref="VQW157:VRB157"/>
    <mergeCell ref="VRC157:VRH157"/>
    <mergeCell ref="VRI157:VRN157"/>
    <mergeCell ref="VRO157:VRT157"/>
    <mergeCell ref="VXI157:VXN157"/>
    <mergeCell ref="VXO157:VXT157"/>
    <mergeCell ref="VXU157:VXZ157"/>
    <mergeCell ref="VYA157:VYF157"/>
    <mergeCell ref="VYG157:VYL157"/>
    <mergeCell ref="VYM157:VYR157"/>
    <mergeCell ref="VVY157:VWD157"/>
    <mergeCell ref="VWE157:VWJ157"/>
    <mergeCell ref="VWK157:VWP157"/>
    <mergeCell ref="VWQ157:VWV157"/>
    <mergeCell ref="VWW157:VXB157"/>
    <mergeCell ref="VXC157:VXH157"/>
    <mergeCell ref="VUO157:VUT157"/>
    <mergeCell ref="VUU157:VUZ157"/>
    <mergeCell ref="VVA157:VVF157"/>
    <mergeCell ref="VVG157:VVL157"/>
    <mergeCell ref="VVM157:VVR157"/>
    <mergeCell ref="VVS157:VVX157"/>
    <mergeCell ref="WBM157:WBR157"/>
    <mergeCell ref="WBS157:WBX157"/>
    <mergeCell ref="WBY157:WCD157"/>
    <mergeCell ref="WCE157:WCJ157"/>
    <mergeCell ref="WCK157:WCP157"/>
    <mergeCell ref="WCQ157:WCV157"/>
    <mergeCell ref="WAC157:WAH157"/>
    <mergeCell ref="WAI157:WAN157"/>
    <mergeCell ref="WAO157:WAT157"/>
    <mergeCell ref="WAU157:WAZ157"/>
    <mergeCell ref="WBA157:WBF157"/>
    <mergeCell ref="WBG157:WBL157"/>
    <mergeCell ref="VYS157:VYX157"/>
    <mergeCell ref="VYY157:VZD157"/>
    <mergeCell ref="VZE157:VZJ157"/>
    <mergeCell ref="VZK157:VZP157"/>
    <mergeCell ref="VZQ157:VZV157"/>
    <mergeCell ref="VZW157:WAB157"/>
    <mergeCell ref="WFQ157:WFV157"/>
    <mergeCell ref="WFW157:WGB157"/>
    <mergeCell ref="WGC157:WGH157"/>
    <mergeCell ref="WGI157:WGN157"/>
    <mergeCell ref="WGO157:WGT157"/>
    <mergeCell ref="WGU157:WGZ157"/>
    <mergeCell ref="WEG157:WEL157"/>
    <mergeCell ref="WEM157:WER157"/>
    <mergeCell ref="WES157:WEX157"/>
    <mergeCell ref="WEY157:WFD157"/>
    <mergeCell ref="WFE157:WFJ157"/>
    <mergeCell ref="WFK157:WFP157"/>
    <mergeCell ref="WCW157:WDB157"/>
    <mergeCell ref="WDC157:WDH157"/>
    <mergeCell ref="WDI157:WDN157"/>
    <mergeCell ref="WDO157:WDT157"/>
    <mergeCell ref="WDU157:WDZ157"/>
    <mergeCell ref="WEA157:WEF157"/>
    <mergeCell ref="WJU157:WJZ157"/>
    <mergeCell ref="WKA157:WKF157"/>
    <mergeCell ref="WKG157:WKL157"/>
    <mergeCell ref="WKM157:WKR157"/>
    <mergeCell ref="WKS157:WKX157"/>
    <mergeCell ref="WKY157:WLD157"/>
    <mergeCell ref="WIK157:WIP157"/>
    <mergeCell ref="WIQ157:WIV157"/>
    <mergeCell ref="WIW157:WJB157"/>
    <mergeCell ref="WJC157:WJH157"/>
    <mergeCell ref="WJI157:WJN157"/>
    <mergeCell ref="WJO157:WJT157"/>
    <mergeCell ref="WHA157:WHF157"/>
    <mergeCell ref="WHG157:WHL157"/>
    <mergeCell ref="WHM157:WHR157"/>
    <mergeCell ref="WHS157:WHX157"/>
    <mergeCell ref="WHY157:WID157"/>
    <mergeCell ref="WIE157:WIJ157"/>
    <mergeCell ref="WNY157:WOD157"/>
    <mergeCell ref="WOE157:WOJ157"/>
    <mergeCell ref="WOK157:WOP157"/>
    <mergeCell ref="WOQ157:WOV157"/>
    <mergeCell ref="WOW157:WPB157"/>
    <mergeCell ref="WPC157:WPH157"/>
    <mergeCell ref="WMO157:WMT157"/>
    <mergeCell ref="WMU157:WMZ157"/>
    <mergeCell ref="WNA157:WNF157"/>
    <mergeCell ref="WNG157:WNL157"/>
    <mergeCell ref="WNM157:WNR157"/>
    <mergeCell ref="WNS157:WNX157"/>
    <mergeCell ref="WLE157:WLJ157"/>
    <mergeCell ref="WLK157:WLP157"/>
    <mergeCell ref="WLQ157:WLV157"/>
    <mergeCell ref="WLW157:WMB157"/>
    <mergeCell ref="WMC157:WMH157"/>
    <mergeCell ref="WMI157:WMN157"/>
    <mergeCell ref="WSC157:WSH157"/>
    <mergeCell ref="WSI157:WSN157"/>
    <mergeCell ref="WSO157:WST157"/>
    <mergeCell ref="WSU157:WSZ157"/>
    <mergeCell ref="WTA157:WTF157"/>
    <mergeCell ref="WTG157:WTL157"/>
    <mergeCell ref="WQS157:WQX157"/>
    <mergeCell ref="WQY157:WRD157"/>
    <mergeCell ref="WRE157:WRJ157"/>
    <mergeCell ref="WRK157:WRP157"/>
    <mergeCell ref="WRQ157:WRV157"/>
    <mergeCell ref="WRW157:WSB157"/>
    <mergeCell ref="WPI157:WPN157"/>
    <mergeCell ref="WPO157:WPT157"/>
    <mergeCell ref="WPU157:WPZ157"/>
    <mergeCell ref="WQA157:WQF157"/>
    <mergeCell ref="WQG157:WQL157"/>
    <mergeCell ref="WQM157:WQR157"/>
    <mergeCell ref="WWG157:WWL157"/>
    <mergeCell ref="WWM157:WWR157"/>
    <mergeCell ref="WWS157:WWX157"/>
    <mergeCell ref="WWY157:WXD157"/>
    <mergeCell ref="WXE157:WXJ157"/>
    <mergeCell ref="WXK157:WXP157"/>
    <mergeCell ref="WUW157:WVB157"/>
    <mergeCell ref="WVC157:WVH157"/>
    <mergeCell ref="WVI157:WVN157"/>
    <mergeCell ref="WVO157:WVT157"/>
    <mergeCell ref="WVU157:WVZ157"/>
    <mergeCell ref="WWA157:WWF157"/>
    <mergeCell ref="WTM157:WTR157"/>
    <mergeCell ref="WTS157:WTX157"/>
    <mergeCell ref="WTY157:WUD157"/>
    <mergeCell ref="WUE157:WUJ157"/>
    <mergeCell ref="WUK157:WUP157"/>
    <mergeCell ref="WUQ157:WUV157"/>
    <mergeCell ref="XCS157:XCX157"/>
    <mergeCell ref="XCY157:XDD157"/>
    <mergeCell ref="XAK157:XAP157"/>
    <mergeCell ref="XAQ157:XAV157"/>
    <mergeCell ref="XAW157:XBB157"/>
    <mergeCell ref="XBC157:XBH157"/>
    <mergeCell ref="XBI157:XBN157"/>
    <mergeCell ref="XBO157:XBT157"/>
    <mergeCell ref="WZA157:WZF157"/>
    <mergeCell ref="WZG157:WZL157"/>
    <mergeCell ref="WZM157:WZR157"/>
    <mergeCell ref="WZS157:WZX157"/>
    <mergeCell ref="WZY157:XAD157"/>
    <mergeCell ref="XAE157:XAJ157"/>
    <mergeCell ref="WXQ157:WXV157"/>
    <mergeCell ref="WXW157:WYB157"/>
    <mergeCell ref="WYC157:WYH157"/>
    <mergeCell ref="WYI157:WYN157"/>
    <mergeCell ref="WYO157:WYT157"/>
    <mergeCell ref="WYU157:WYZ157"/>
    <mergeCell ref="CA158:CF158"/>
    <mergeCell ref="CG158:CL158"/>
    <mergeCell ref="CM158:CR158"/>
    <mergeCell ref="CS158:CX158"/>
    <mergeCell ref="CY158:DD158"/>
    <mergeCell ref="DE158:DJ158"/>
    <mergeCell ref="AQ158:AV158"/>
    <mergeCell ref="AW158:BB158"/>
    <mergeCell ref="BC158:BH158"/>
    <mergeCell ref="BI158:BN158"/>
    <mergeCell ref="BO158:BT158"/>
    <mergeCell ref="BU158:BZ158"/>
    <mergeCell ref="XEO157:XET157"/>
    <mergeCell ref="XEU157:XEZ157"/>
    <mergeCell ref="XFA157:XFD157"/>
    <mergeCell ref="A158:F158"/>
    <mergeCell ref="G158:L158"/>
    <mergeCell ref="M158:R158"/>
    <mergeCell ref="S158:X158"/>
    <mergeCell ref="Y158:AD158"/>
    <mergeCell ref="AE158:AJ158"/>
    <mergeCell ref="AK158:AP158"/>
    <mergeCell ref="XDE157:XDJ157"/>
    <mergeCell ref="XDK157:XDP157"/>
    <mergeCell ref="XDQ157:XDV157"/>
    <mergeCell ref="XDW157:XEB157"/>
    <mergeCell ref="XEC157:XEH157"/>
    <mergeCell ref="XEI157:XEN157"/>
    <mergeCell ref="XBU157:XBZ157"/>
    <mergeCell ref="XCA157:XCF157"/>
    <mergeCell ref="XCG157:XCL157"/>
    <mergeCell ref="XCM157:XCR157"/>
    <mergeCell ref="GE158:GJ158"/>
    <mergeCell ref="GK158:GP158"/>
    <mergeCell ref="GQ158:GV158"/>
    <mergeCell ref="GW158:HB158"/>
    <mergeCell ref="HC158:HH158"/>
    <mergeCell ref="HI158:HN158"/>
    <mergeCell ref="EU158:EZ158"/>
    <mergeCell ref="FA158:FF158"/>
    <mergeCell ref="FG158:FL158"/>
    <mergeCell ref="FM158:FR158"/>
    <mergeCell ref="FS158:FX158"/>
    <mergeCell ref="FY158:GD158"/>
    <mergeCell ref="DK158:DP158"/>
    <mergeCell ref="DQ158:DV158"/>
    <mergeCell ref="DW158:EB158"/>
    <mergeCell ref="EC158:EH158"/>
    <mergeCell ref="EI158:EN158"/>
    <mergeCell ref="EO158:ET158"/>
    <mergeCell ref="KI158:KN158"/>
    <mergeCell ref="KO158:KT158"/>
    <mergeCell ref="KU158:KZ158"/>
    <mergeCell ref="LA158:LF158"/>
    <mergeCell ref="LG158:LL158"/>
    <mergeCell ref="LM158:LR158"/>
    <mergeCell ref="IY158:JD158"/>
    <mergeCell ref="JE158:JJ158"/>
    <mergeCell ref="JK158:JP158"/>
    <mergeCell ref="JQ158:JV158"/>
    <mergeCell ref="JW158:KB158"/>
    <mergeCell ref="KC158:KH158"/>
    <mergeCell ref="HO158:HT158"/>
    <mergeCell ref="HU158:HZ158"/>
    <mergeCell ref="IA158:IF158"/>
    <mergeCell ref="IG158:IL158"/>
    <mergeCell ref="IM158:IR158"/>
    <mergeCell ref="IS158:IX158"/>
    <mergeCell ref="OM158:OR158"/>
    <mergeCell ref="OS158:OX158"/>
    <mergeCell ref="OY158:PD158"/>
    <mergeCell ref="PE158:PJ158"/>
    <mergeCell ref="PK158:PP158"/>
    <mergeCell ref="PQ158:PV158"/>
    <mergeCell ref="NC158:NH158"/>
    <mergeCell ref="NI158:NN158"/>
    <mergeCell ref="NO158:NT158"/>
    <mergeCell ref="NU158:NZ158"/>
    <mergeCell ref="OA158:OF158"/>
    <mergeCell ref="OG158:OL158"/>
    <mergeCell ref="LS158:LX158"/>
    <mergeCell ref="LY158:MD158"/>
    <mergeCell ref="ME158:MJ158"/>
    <mergeCell ref="MK158:MP158"/>
    <mergeCell ref="MQ158:MV158"/>
    <mergeCell ref="MW158:NB158"/>
    <mergeCell ref="SQ158:SV158"/>
    <mergeCell ref="SW158:TB158"/>
    <mergeCell ref="TC158:TH158"/>
    <mergeCell ref="TI158:TN158"/>
    <mergeCell ref="TO158:TT158"/>
    <mergeCell ref="TU158:TZ158"/>
    <mergeCell ref="RG158:RL158"/>
    <mergeCell ref="RM158:RR158"/>
    <mergeCell ref="RS158:RX158"/>
    <mergeCell ref="RY158:SD158"/>
    <mergeCell ref="SE158:SJ158"/>
    <mergeCell ref="SK158:SP158"/>
    <mergeCell ref="PW158:QB158"/>
    <mergeCell ref="QC158:QH158"/>
    <mergeCell ref="QI158:QN158"/>
    <mergeCell ref="QO158:QT158"/>
    <mergeCell ref="QU158:QZ158"/>
    <mergeCell ref="RA158:RF158"/>
    <mergeCell ref="WU158:WZ158"/>
    <mergeCell ref="XA158:XF158"/>
    <mergeCell ref="XG158:XL158"/>
    <mergeCell ref="XM158:XR158"/>
    <mergeCell ref="XS158:XX158"/>
    <mergeCell ref="XY158:YD158"/>
    <mergeCell ref="VK158:VP158"/>
    <mergeCell ref="VQ158:VV158"/>
    <mergeCell ref="VW158:WB158"/>
    <mergeCell ref="WC158:WH158"/>
    <mergeCell ref="WI158:WN158"/>
    <mergeCell ref="WO158:WT158"/>
    <mergeCell ref="UA158:UF158"/>
    <mergeCell ref="UG158:UL158"/>
    <mergeCell ref="UM158:UR158"/>
    <mergeCell ref="US158:UX158"/>
    <mergeCell ref="UY158:VD158"/>
    <mergeCell ref="VE158:VJ158"/>
    <mergeCell ref="AAY158:ABD158"/>
    <mergeCell ref="ABE158:ABJ158"/>
    <mergeCell ref="ABK158:ABP158"/>
    <mergeCell ref="ABQ158:ABV158"/>
    <mergeCell ref="ABW158:ACB158"/>
    <mergeCell ref="ACC158:ACH158"/>
    <mergeCell ref="ZO158:ZT158"/>
    <mergeCell ref="ZU158:ZZ158"/>
    <mergeCell ref="AAA158:AAF158"/>
    <mergeCell ref="AAG158:AAL158"/>
    <mergeCell ref="AAM158:AAR158"/>
    <mergeCell ref="AAS158:AAX158"/>
    <mergeCell ref="YE158:YJ158"/>
    <mergeCell ref="YK158:YP158"/>
    <mergeCell ref="YQ158:YV158"/>
    <mergeCell ref="YW158:ZB158"/>
    <mergeCell ref="ZC158:ZH158"/>
    <mergeCell ref="ZI158:ZN158"/>
    <mergeCell ref="AFC158:AFH158"/>
    <mergeCell ref="AFI158:AFN158"/>
    <mergeCell ref="AFO158:AFT158"/>
    <mergeCell ref="AFU158:AFZ158"/>
    <mergeCell ref="AGA158:AGF158"/>
    <mergeCell ref="AGG158:AGL158"/>
    <mergeCell ref="ADS158:ADX158"/>
    <mergeCell ref="ADY158:AED158"/>
    <mergeCell ref="AEE158:AEJ158"/>
    <mergeCell ref="AEK158:AEP158"/>
    <mergeCell ref="AEQ158:AEV158"/>
    <mergeCell ref="AEW158:AFB158"/>
    <mergeCell ref="ACI158:ACN158"/>
    <mergeCell ref="ACO158:ACT158"/>
    <mergeCell ref="ACU158:ACZ158"/>
    <mergeCell ref="ADA158:ADF158"/>
    <mergeCell ref="ADG158:ADL158"/>
    <mergeCell ref="ADM158:ADR158"/>
    <mergeCell ref="AJG158:AJL158"/>
    <mergeCell ref="AJM158:AJR158"/>
    <mergeCell ref="AJS158:AJX158"/>
    <mergeCell ref="AJY158:AKD158"/>
    <mergeCell ref="AKE158:AKJ158"/>
    <mergeCell ref="AKK158:AKP158"/>
    <mergeCell ref="AHW158:AIB158"/>
    <mergeCell ref="AIC158:AIH158"/>
    <mergeCell ref="AII158:AIN158"/>
    <mergeCell ref="AIO158:AIT158"/>
    <mergeCell ref="AIU158:AIZ158"/>
    <mergeCell ref="AJA158:AJF158"/>
    <mergeCell ref="AGM158:AGR158"/>
    <mergeCell ref="AGS158:AGX158"/>
    <mergeCell ref="AGY158:AHD158"/>
    <mergeCell ref="AHE158:AHJ158"/>
    <mergeCell ref="AHK158:AHP158"/>
    <mergeCell ref="AHQ158:AHV158"/>
    <mergeCell ref="ANK158:ANP158"/>
    <mergeCell ref="ANQ158:ANV158"/>
    <mergeCell ref="ANW158:AOB158"/>
    <mergeCell ref="AOC158:AOH158"/>
    <mergeCell ref="AOI158:AON158"/>
    <mergeCell ref="AOO158:AOT158"/>
    <mergeCell ref="AMA158:AMF158"/>
    <mergeCell ref="AMG158:AML158"/>
    <mergeCell ref="AMM158:AMR158"/>
    <mergeCell ref="AMS158:AMX158"/>
    <mergeCell ref="AMY158:AND158"/>
    <mergeCell ref="ANE158:ANJ158"/>
    <mergeCell ref="AKQ158:AKV158"/>
    <mergeCell ref="AKW158:ALB158"/>
    <mergeCell ref="ALC158:ALH158"/>
    <mergeCell ref="ALI158:ALN158"/>
    <mergeCell ref="ALO158:ALT158"/>
    <mergeCell ref="ALU158:ALZ158"/>
    <mergeCell ref="ARO158:ART158"/>
    <mergeCell ref="ARU158:ARZ158"/>
    <mergeCell ref="ASA158:ASF158"/>
    <mergeCell ref="ASG158:ASL158"/>
    <mergeCell ref="ASM158:ASR158"/>
    <mergeCell ref="ASS158:ASX158"/>
    <mergeCell ref="AQE158:AQJ158"/>
    <mergeCell ref="AQK158:AQP158"/>
    <mergeCell ref="AQQ158:AQV158"/>
    <mergeCell ref="AQW158:ARB158"/>
    <mergeCell ref="ARC158:ARH158"/>
    <mergeCell ref="ARI158:ARN158"/>
    <mergeCell ref="AOU158:AOZ158"/>
    <mergeCell ref="APA158:APF158"/>
    <mergeCell ref="APG158:APL158"/>
    <mergeCell ref="APM158:APR158"/>
    <mergeCell ref="APS158:APX158"/>
    <mergeCell ref="APY158:AQD158"/>
    <mergeCell ref="AVS158:AVX158"/>
    <mergeCell ref="AVY158:AWD158"/>
    <mergeCell ref="AWE158:AWJ158"/>
    <mergeCell ref="AWK158:AWP158"/>
    <mergeCell ref="AWQ158:AWV158"/>
    <mergeCell ref="AWW158:AXB158"/>
    <mergeCell ref="AUI158:AUN158"/>
    <mergeCell ref="AUO158:AUT158"/>
    <mergeCell ref="AUU158:AUZ158"/>
    <mergeCell ref="AVA158:AVF158"/>
    <mergeCell ref="AVG158:AVL158"/>
    <mergeCell ref="AVM158:AVR158"/>
    <mergeCell ref="ASY158:ATD158"/>
    <mergeCell ref="ATE158:ATJ158"/>
    <mergeCell ref="ATK158:ATP158"/>
    <mergeCell ref="ATQ158:ATV158"/>
    <mergeCell ref="ATW158:AUB158"/>
    <mergeCell ref="AUC158:AUH158"/>
    <mergeCell ref="AZW158:BAB158"/>
    <mergeCell ref="BAC158:BAH158"/>
    <mergeCell ref="BAI158:BAN158"/>
    <mergeCell ref="BAO158:BAT158"/>
    <mergeCell ref="BAU158:BAZ158"/>
    <mergeCell ref="BBA158:BBF158"/>
    <mergeCell ref="AYM158:AYR158"/>
    <mergeCell ref="AYS158:AYX158"/>
    <mergeCell ref="AYY158:AZD158"/>
    <mergeCell ref="AZE158:AZJ158"/>
    <mergeCell ref="AZK158:AZP158"/>
    <mergeCell ref="AZQ158:AZV158"/>
    <mergeCell ref="AXC158:AXH158"/>
    <mergeCell ref="AXI158:AXN158"/>
    <mergeCell ref="AXO158:AXT158"/>
    <mergeCell ref="AXU158:AXZ158"/>
    <mergeCell ref="AYA158:AYF158"/>
    <mergeCell ref="AYG158:AYL158"/>
    <mergeCell ref="BEA158:BEF158"/>
    <mergeCell ref="BEG158:BEL158"/>
    <mergeCell ref="BEM158:BER158"/>
    <mergeCell ref="BES158:BEX158"/>
    <mergeCell ref="BEY158:BFD158"/>
    <mergeCell ref="BFE158:BFJ158"/>
    <mergeCell ref="BCQ158:BCV158"/>
    <mergeCell ref="BCW158:BDB158"/>
    <mergeCell ref="BDC158:BDH158"/>
    <mergeCell ref="BDI158:BDN158"/>
    <mergeCell ref="BDO158:BDT158"/>
    <mergeCell ref="BDU158:BDZ158"/>
    <mergeCell ref="BBG158:BBL158"/>
    <mergeCell ref="BBM158:BBR158"/>
    <mergeCell ref="BBS158:BBX158"/>
    <mergeCell ref="BBY158:BCD158"/>
    <mergeCell ref="BCE158:BCJ158"/>
    <mergeCell ref="BCK158:BCP158"/>
    <mergeCell ref="BIE158:BIJ158"/>
    <mergeCell ref="BIK158:BIP158"/>
    <mergeCell ref="BIQ158:BIV158"/>
    <mergeCell ref="BIW158:BJB158"/>
    <mergeCell ref="BJC158:BJH158"/>
    <mergeCell ref="BJI158:BJN158"/>
    <mergeCell ref="BGU158:BGZ158"/>
    <mergeCell ref="BHA158:BHF158"/>
    <mergeCell ref="BHG158:BHL158"/>
    <mergeCell ref="BHM158:BHR158"/>
    <mergeCell ref="BHS158:BHX158"/>
    <mergeCell ref="BHY158:BID158"/>
    <mergeCell ref="BFK158:BFP158"/>
    <mergeCell ref="BFQ158:BFV158"/>
    <mergeCell ref="BFW158:BGB158"/>
    <mergeCell ref="BGC158:BGH158"/>
    <mergeCell ref="BGI158:BGN158"/>
    <mergeCell ref="BGO158:BGT158"/>
    <mergeCell ref="BMI158:BMN158"/>
    <mergeCell ref="BMO158:BMT158"/>
    <mergeCell ref="BMU158:BMZ158"/>
    <mergeCell ref="BNA158:BNF158"/>
    <mergeCell ref="BNG158:BNL158"/>
    <mergeCell ref="BNM158:BNR158"/>
    <mergeCell ref="BKY158:BLD158"/>
    <mergeCell ref="BLE158:BLJ158"/>
    <mergeCell ref="BLK158:BLP158"/>
    <mergeCell ref="BLQ158:BLV158"/>
    <mergeCell ref="BLW158:BMB158"/>
    <mergeCell ref="BMC158:BMH158"/>
    <mergeCell ref="BJO158:BJT158"/>
    <mergeCell ref="BJU158:BJZ158"/>
    <mergeCell ref="BKA158:BKF158"/>
    <mergeCell ref="BKG158:BKL158"/>
    <mergeCell ref="BKM158:BKR158"/>
    <mergeCell ref="BKS158:BKX158"/>
    <mergeCell ref="BQM158:BQR158"/>
    <mergeCell ref="BQS158:BQX158"/>
    <mergeCell ref="BQY158:BRD158"/>
    <mergeCell ref="BRE158:BRJ158"/>
    <mergeCell ref="BRK158:BRP158"/>
    <mergeCell ref="BRQ158:BRV158"/>
    <mergeCell ref="BPC158:BPH158"/>
    <mergeCell ref="BPI158:BPN158"/>
    <mergeCell ref="BPO158:BPT158"/>
    <mergeCell ref="BPU158:BPZ158"/>
    <mergeCell ref="BQA158:BQF158"/>
    <mergeCell ref="BQG158:BQL158"/>
    <mergeCell ref="BNS158:BNX158"/>
    <mergeCell ref="BNY158:BOD158"/>
    <mergeCell ref="BOE158:BOJ158"/>
    <mergeCell ref="BOK158:BOP158"/>
    <mergeCell ref="BOQ158:BOV158"/>
    <mergeCell ref="BOW158:BPB158"/>
    <mergeCell ref="BUQ158:BUV158"/>
    <mergeCell ref="BUW158:BVB158"/>
    <mergeCell ref="BVC158:BVH158"/>
    <mergeCell ref="BVI158:BVN158"/>
    <mergeCell ref="BVO158:BVT158"/>
    <mergeCell ref="BVU158:BVZ158"/>
    <mergeCell ref="BTG158:BTL158"/>
    <mergeCell ref="BTM158:BTR158"/>
    <mergeCell ref="BTS158:BTX158"/>
    <mergeCell ref="BTY158:BUD158"/>
    <mergeCell ref="BUE158:BUJ158"/>
    <mergeCell ref="BUK158:BUP158"/>
    <mergeCell ref="BRW158:BSB158"/>
    <mergeCell ref="BSC158:BSH158"/>
    <mergeCell ref="BSI158:BSN158"/>
    <mergeCell ref="BSO158:BST158"/>
    <mergeCell ref="BSU158:BSZ158"/>
    <mergeCell ref="BTA158:BTF158"/>
    <mergeCell ref="BYU158:BYZ158"/>
    <mergeCell ref="BZA158:BZF158"/>
    <mergeCell ref="BZG158:BZL158"/>
    <mergeCell ref="BZM158:BZR158"/>
    <mergeCell ref="BZS158:BZX158"/>
    <mergeCell ref="BZY158:CAD158"/>
    <mergeCell ref="BXK158:BXP158"/>
    <mergeCell ref="BXQ158:BXV158"/>
    <mergeCell ref="BXW158:BYB158"/>
    <mergeCell ref="BYC158:BYH158"/>
    <mergeCell ref="BYI158:BYN158"/>
    <mergeCell ref="BYO158:BYT158"/>
    <mergeCell ref="BWA158:BWF158"/>
    <mergeCell ref="BWG158:BWL158"/>
    <mergeCell ref="BWM158:BWR158"/>
    <mergeCell ref="BWS158:BWX158"/>
    <mergeCell ref="BWY158:BXD158"/>
    <mergeCell ref="BXE158:BXJ158"/>
    <mergeCell ref="CCY158:CDD158"/>
    <mergeCell ref="CDE158:CDJ158"/>
    <mergeCell ref="CDK158:CDP158"/>
    <mergeCell ref="CDQ158:CDV158"/>
    <mergeCell ref="CDW158:CEB158"/>
    <mergeCell ref="CEC158:CEH158"/>
    <mergeCell ref="CBO158:CBT158"/>
    <mergeCell ref="CBU158:CBZ158"/>
    <mergeCell ref="CCA158:CCF158"/>
    <mergeCell ref="CCG158:CCL158"/>
    <mergeCell ref="CCM158:CCR158"/>
    <mergeCell ref="CCS158:CCX158"/>
    <mergeCell ref="CAE158:CAJ158"/>
    <mergeCell ref="CAK158:CAP158"/>
    <mergeCell ref="CAQ158:CAV158"/>
    <mergeCell ref="CAW158:CBB158"/>
    <mergeCell ref="CBC158:CBH158"/>
    <mergeCell ref="CBI158:CBN158"/>
    <mergeCell ref="CHC158:CHH158"/>
    <mergeCell ref="CHI158:CHN158"/>
    <mergeCell ref="CHO158:CHT158"/>
    <mergeCell ref="CHU158:CHZ158"/>
    <mergeCell ref="CIA158:CIF158"/>
    <mergeCell ref="CIG158:CIL158"/>
    <mergeCell ref="CFS158:CFX158"/>
    <mergeCell ref="CFY158:CGD158"/>
    <mergeCell ref="CGE158:CGJ158"/>
    <mergeCell ref="CGK158:CGP158"/>
    <mergeCell ref="CGQ158:CGV158"/>
    <mergeCell ref="CGW158:CHB158"/>
    <mergeCell ref="CEI158:CEN158"/>
    <mergeCell ref="CEO158:CET158"/>
    <mergeCell ref="CEU158:CEZ158"/>
    <mergeCell ref="CFA158:CFF158"/>
    <mergeCell ref="CFG158:CFL158"/>
    <mergeCell ref="CFM158:CFR158"/>
    <mergeCell ref="CLG158:CLL158"/>
    <mergeCell ref="CLM158:CLR158"/>
    <mergeCell ref="CLS158:CLX158"/>
    <mergeCell ref="CLY158:CMD158"/>
    <mergeCell ref="CME158:CMJ158"/>
    <mergeCell ref="CMK158:CMP158"/>
    <mergeCell ref="CJW158:CKB158"/>
    <mergeCell ref="CKC158:CKH158"/>
    <mergeCell ref="CKI158:CKN158"/>
    <mergeCell ref="CKO158:CKT158"/>
    <mergeCell ref="CKU158:CKZ158"/>
    <mergeCell ref="CLA158:CLF158"/>
    <mergeCell ref="CIM158:CIR158"/>
    <mergeCell ref="CIS158:CIX158"/>
    <mergeCell ref="CIY158:CJD158"/>
    <mergeCell ref="CJE158:CJJ158"/>
    <mergeCell ref="CJK158:CJP158"/>
    <mergeCell ref="CJQ158:CJV158"/>
    <mergeCell ref="CPK158:CPP158"/>
    <mergeCell ref="CPQ158:CPV158"/>
    <mergeCell ref="CPW158:CQB158"/>
    <mergeCell ref="CQC158:CQH158"/>
    <mergeCell ref="CQI158:CQN158"/>
    <mergeCell ref="CQO158:CQT158"/>
    <mergeCell ref="COA158:COF158"/>
    <mergeCell ref="COG158:COL158"/>
    <mergeCell ref="COM158:COR158"/>
    <mergeCell ref="COS158:COX158"/>
    <mergeCell ref="COY158:CPD158"/>
    <mergeCell ref="CPE158:CPJ158"/>
    <mergeCell ref="CMQ158:CMV158"/>
    <mergeCell ref="CMW158:CNB158"/>
    <mergeCell ref="CNC158:CNH158"/>
    <mergeCell ref="CNI158:CNN158"/>
    <mergeCell ref="CNO158:CNT158"/>
    <mergeCell ref="CNU158:CNZ158"/>
    <mergeCell ref="CTO158:CTT158"/>
    <mergeCell ref="CTU158:CTZ158"/>
    <mergeCell ref="CUA158:CUF158"/>
    <mergeCell ref="CUG158:CUL158"/>
    <mergeCell ref="CUM158:CUR158"/>
    <mergeCell ref="CUS158:CUX158"/>
    <mergeCell ref="CSE158:CSJ158"/>
    <mergeCell ref="CSK158:CSP158"/>
    <mergeCell ref="CSQ158:CSV158"/>
    <mergeCell ref="CSW158:CTB158"/>
    <mergeCell ref="CTC158:CTH158"/>
    <mergeCell ref="CTI158:CTN158"/>
    <mergeCell ref="CQU158:CQZ158"/>
    <mergeCell ref="CRA158:CRF158"/>
    <mergeCell ref="CRG158:CRL158"/>
    <mergeCell ref="CRM158:CRR158"/>
    <mergeCell ref="CRS158:CRX158"/>
    <mergeCell ref="CRY158:CSD158"/>
    <mergeCell ref="CXS158:CXX158"/>
    <mergeCell ref="CXY158:CYD158"/>
    <mergeCell ref="CYE158:CYJ158"/>
    <mergeCell ref="CYK158:CYP158"/>
    <mergeCell ref="CYQ158:CYV158"/>
    <mergeCell ref="CYW158:CZB158"/>
    <mergeCell ref="CWI158:CWN158"/>
    <mergeCell ref="CWO158:CWT158"/>
    <mergeCell ref="CWU158:CWZ158"/>
    <mergeCell ref="CXA158:CXF158"/>
    <mergeCell ref="CXG158:CXL158"/>
    <mergeCell ref="CXM158:CXR158"/>
    <mergeCell ref="CUY158:CVD158"/>
    <mergeCell ref="CVE158:CVJ158"/>
    <mergeCell ref="CVK158:CVP158"/>
    <mergeCell ref="CVQ158:CVV158"/>
    <mergeCell ref="CVW158:CWB158"/>
    <mergeCell ref="CWC158:CWH158"/>
    <mergeCell ref="DBW158:DCB158"/>
    <mergeCell ref="DCC158:DCH158"/>
    <mergeCell ref="DCI158:DCN158"/>
    <mergeCell ref="DCO158:DCT158"/>
    <mergeCell ref="DCU158:DCZ158"/>
    <mergeCell ref="DDA158:DDF158"/>
    <mergeCell ref="DAM158:DAR158"/>
    <mergeCell ref="DAS158:DAX158"/>
    <mergeCell ref="DAY158:DBD158"/>
    <mergeCell ref="DBE158:DBJ158"/>
    <mergeCell ref="DBK158:DBP158"/>
    <mergeCell ref="DBQ158:DBV158"/>
    <mergeCell ref="CZC158:CZH158"/>
    <mergeCell ref="CZI158:CZN158"/>
    <mergeCell ref="CZO158:CZT158"/>
    <mergeCell ref="CZU158:CZZ158"/>
    <mergeCell ref="DAA158:DAF158"/>
    <mergeCell ref="DAG158:DAL158"/>
    <mergeCell ref="DGA158:DGF158"/>
    <mergeCell ref="DGG158:DGL158"/>
    <mergeCell ref="DGM158:DGR158"/>
    <mergeCell ref="DGS158:DGX158"/>
    <mergeCell ref="DGY158:DHD158"/>
    <mergeCell ref="DHE158:DHJ158"/>
    <mergeCell ref="DEQ158:DEV158"/>
    <mergeCell ref="DEW158:DFB158"/>
    <mergeCell ref="DFC158:DFH158"/>
    <mergeCell ref="DFI158:DFN158"/>
    <mergeCell ref="DFO158:DFT158"/>
    <mergeCell ref="DFU158:DFZ158"/>
    <mergeCell ref="DDG158:DDL158"/>
    <mergeCell ref="DDM158:DDR158"/>
    <mergeCell ref="DDS158:DDX158"/>
    <mergeCell ref="DDY158:DED158"/>
    <mergeCell ref="DEE158:DEJ158"/>
    <mergeCell ref="DEK158:DEP158"/>
    <mergeCell ref="DKE158:DKJ158"/>
    <mergeCell ref="DKK158:DKP158"/>
    <mergeCell ref="DKQ158:DKV158"/>
    <mergeCell ref="DKW158:DLB158"/>
    <mergeCell ref="DLC158:DLH158"/>
    <mergeCell ref="DLI158:DLN158"/>
    <mergeCell ref="DIU158:DIZ158"/>
    <mergeCell ref="DJA158:DJF158"/>
    <mergeCell ref="DJG158:DJL158"/>
    <mergeCell ref="DJM158:DJR158"/>
    <mergeCell ref="DJS158:DJX158"/>
    <mergeCell ref="DJY158:DKD158"/>
    <mergeCell ref="DHK158:DHP158"/>
    <mergeCell ref="DHQ158:DHV158"/>
    <mergeCell ref="DHW158:DIB158"/>
    <mergeCell ref="DIC158:DIH158"/>
    <mergeCell ref="DII158:DIN158"/>
    <mergeCell ref="DIO158:DIT158"/>
    <mergeCell ref="DOI158:DON158"/>
    <mergeCell ref="DOO158:DOT158"/>
    <mergeCell ref="DOU158:DOZ158"/>
    <mergeCell ref="DPA158:DPF158"/>
    <mergeCell ref="DPG158:DPL158"/>
    <mergeCell ref="DPM158:DPR158"/>
    <mergeCell ref="DMY158:DND158"/>
    <mergeCell ref="DNE158:DNJ158"/>
    <mergeCell ref="DNK158:DNP158"/>
    <mergeCell ref="DNQ158:DNV158"/>
    <mergeCell ref="DNW158:DOB158"/>
    <mergeCell ref="DOC158:DOH158"/>
    <mergeCell ref="DLO158:DLT158"/>
    <mergeCell ref="DLU158:DLZ158"/>
    <mergeCell ref="DMA158:DMF158"/>
    <mergeCell ref="DMG158:DML158"/>
    <mergeCell ref="DMM158:DMR158"/>
    <mergeCell ref="DMS158:DMX158"/>
    <mergeCell ref="DSM158:DSR158"/>
    <mergeCell ref="DSS158:DSX158"/>
    <mergeCell ref="DSY158:DTD158"/>
    <mergeCell ref="DTE158:DTJ158"/>
    <mergeCell ref="DTK158:DTP158"/>
    <mergeCell ref="DTQ158:DTV158"/>
    <mergeCell ref="DRC158:DRH158"/>
    <mergeCell ref="DRI158:DRN158"/>
    <mergeCell ref="DRO158:DRT158"/>
    <mergeCell ref="DRU158:DRZ158"/>
    <mergeCell ref="DSA158:DSF158"/>
    <mergeCell ref="DSG158:DSL158"/>
    <mergeCell ref="DPS158:DPX158"/>
    <mergeCell ref="DPY158:DQD158"/>
    <mergeCell ref="DQE158:DQJ158"/>
    <mergeCell ref="DQK158:DQP158"/>
    <mergeCell ref="DQQ158:DQV158"/>
    <mergeCell ref="DQW158:DRB158"/>
    <mergeCell ref="DWQ158:DWV158"/>
    <mergeCell ref="DWW158:DXB158"/>
    <mergeCell ref="DXC158:DXH158"/>
    <mergeCell ref="DXI158:DXN158"/>
    <mergeCell ref="DXO158:DXT158"/>
    <mergeCell ref="DXU158:DXZ158"/>
    <mergeCell ref="DVG158:DVL158"/>
    <mergeCell ref="DVM158:DVR158"/>
    <mergeCell ref="DVS158:DVX158"/>
    <mergeCell ref="DVY158:DWD158"/>
    <mergeCell ref="DWE158:DWJ158"/>
    <mergeCell ref="DWK158:DWP158"/>
    <mergeCell ref="DTW158:DUB158"/>
    <mergeCell ref="DUC158:DUH158"/>
    <mergeCell ref="DUI158:DUN158"/>
    <mergeCell ref="DUO158:DUT158"/>
    <mergeCell ref="DUU158:DUZ158"/>
    <mergeCell ref="DVA158:DVF158"/>
    <mergeCell ref="EAU158:EAZ158"/>
    <mergeCell ref="EBA158:EBF158"/>
    <mergeCell ref="EBG158:EBL158"/>
    <mergeCell ref="EBM158:EBR158"/>
    <mergeCell ref="EBS158:EBX158"/>
    <mergeCell ref="EBY158:ECD158"/>
    <mergeCell ref="DZK158:DZP158"/>
    <mergeCell ref="DZQ158:DZV158"/>
    <mergeCell ref="DZW158:EAB158"/>
    <mergeCell ref="EAC158:EAH158"/>
    <mergeCell ref="EAI158:EAN158"/>
    <mergeCell ref="EAO158:EAT158"/>
    <mergeCell ref="DYA158:DYF158"/>
    <mergeCell ref="DYG158:DYL158"/>
    <mergeCell ref="DYM158:DYR158"/>
    <mergeCell ref="DYS158:DYX158"/>
    <mergeCell ref="DYY158:DZD158"/>
    <mergeCell ref="DZE158:DZJ158"/>
    <mergeCell ref="EEY158:EFD158"/>
    <mergeCell ref="EFE158:EFJ158"/>
    <mergeCell ref="EFK158:EFP158"/>
    <mergeCell ref="EFQ158:EFV158"/>
    <mergeCell ref="EFW158:EGB158"/>
    <mergeCell ref="EGC158:EGH158"/>
    <mergeCell ref="EDO158:EDT158"/>
    <mergeCell ref="EDU158:EDZ158"/>
    <mergeCell ref="EEA158:EEF158"/>
    <mergeCell ref="EEG158:EEL158"/>
    <mergeCell ref="EEM158:EER158"/>
    <mergeCell ref="EES158:EEX158"/>
    <mergeCell ref="ECE158:ECJ158"/>
    <mergeCell ref="ECK158:ECP158"/>
    <mergeCell ref="ECQ158:ECV158"/>
    <mergeCell ref="ECW158:EDB158"/>
    <mergeCell ref="EDC158:EDH158"/>
    <mergeCell ref="EDI158:EDN158"/>
    <mergeCell ref="EJC158:EJH158"/>
    <mergeCell ref="EJI158:EJN158"/>
    <mergeCell ref="EJO158:EJT158"/>
    <mergeCell ref="EJU158:EJZ158"/>
    <mergeCell ref="EKA158:EKF158"/>
    <mergeCell ref="EKG158:EKL158"/>
    <mergeCell ref="EHS158:EHX158"/>
    <mergeCell ref="EHY158:EID158"/>
    <mergeCell ref="EIE158:EIJ158"/>
    <mergeCell ref="EIK158:EIP158"/>
    <mergeCell ref="EIQ158:EIV158"/>
    <mergeCell ref="EIW158:EJB158"/>
    <mergeCell ref="EGI158:EGN158"/>
    <mergeCell ref="EGO158:EGT158"/>
    <mergeCell ref="EGU158:EGZ158"/>
    <mergeCell ref="EHA158:EHF158"/>
    <mergeCell ref="EHG158:EHL158"/>
    <mergeCell ref="EHM158:EHR158"/>
    <mergeCell ref="ENG158:ENL158"/>
    <mergeCell ref="ENM158:ENR158"/>
    <mergeCell ref="ENS158:ENX158"/>
    <mergeCell ref="ENY158:EOD158"/>
    <mergeCell ref="EOE158:EOJ158"/>
    <mergeCell ref="EOK158:EOP158"/>
    <mergeCell ref="ELW158:EMB158"/>
    <mergeCell ref="EMC158:EMH158"/>
    <mergeCell ref="EMI158:EMN158"/>
    <mergeCell ref="EMO158:EMT158"/>
    <mergeCell ref="EMU158:EMZ158"/>
    <mergeCell ref="ENA158:ENF158"/>
    <mergeCell ref="EKM158:EKR158"/>
    <mergeCell ref="EKS158:EKX158"/>
    <mergeCell ref="EKY158:ELD158"/>
    <mergeCell ref="ELE158:ELJ158"/>
    <mergeCell ref="ELK158:ELP158"/>
    <mergeCell ref="ELQ158:ELV158"/>
    <mergeCell ref="ERK158:ERP158"/>
    <mergeCell ref="ERQ158:ERV158"/>
    <mergeCell ref="ERW158:ESB158"/>
    <mergeCell ref="ESC158:ESH158"/>
    <mergeCell ref="ESI158:ESN158"/>
    <mergeCell ref="ESO158:EST158"/>
    <mergeCell ref="EQA158:EQF158"/>
    <mergeCell ref="EQG158:EQL158"/>
    <mergeCell ref="EQM158:EQR158"/>
    <mergeCell ref="EQS158:EQX158"/>
    <mergeCell ref="EQY158:ERD158"/>
    <mergeCell ref="ERE158:ERJ158"/>
    <mergeCell ref="EOQ158:EOV158"/>
    <mergeCell ref="EOW158:EPB158"/>
    <mergeCell ref="EPC158:EPH158"/>
    <mergeCell ref="EPI158:EPN158"/>
    <mergeCell ref="EPO158:EPT158"/>
    <mergeCell ref="EPU158:EPZ158"/>
    <mergeCell ref="EVO158:EVT158"/>
    <mergeCell ref="EVU158:EVZ158"/>
    <mergeCell ref="EWA158:EWF158"/>
    <mergeCell ref="EWG158:EWL158"/>
    <mergeCell ref="EWM158:EWR158"/>
    <mergeCell ref="EWS158:EWX158"/>
    <mergeCell ref="EUE158:EUJ158"/>
    <mergeCell ref="EUK158:EUP158"/>
    <mergeCell ref="EUQ158:EUV158"/>
    <mergeCell ref="EUW158:EVB158"/>
    <mergeCell ref="EVC158:EVH158"/>
    <mergeCell ref="EVI158:EVN158"/>
    <mergeCell ref="ESU158:ESZ158"/>
    <mergeCell ref="ETA158:ETF158"/>
    <mergeCell ref="ETG158:ETL158"/>
    <mergeCell ref="ETM158:ETR158"/>
    <mergeCell ref="ETS158:ETX158"/>
    <mergeCell ref="ETY158:EUD158"/>
    <mergeCell ref="EZS158:EZX158"/>
    <mergeCell ref="EZY158:FAD158"/>
    <mergeCell ref="FAE158:FAJ158"/>
    <mergeCell ref="FAK158:FAP158"/>
    <mergeCell ref="FAQ158:FAV158"/>
    <mergeCell ref="FAW158:FBB158"/>
    <mergeCell ref="EYI158:EYN158"/>
    <mergeCell ref="EYO158:EYT158"/>
    <mergeCell ref="EYU158:EYZ158"/>
    <mergeCell ref="EZA158:EZF158"/>
    <mergeCell ref="EZG158:EZL158"/>
    <mergeCell ref="EZM158:EZR158"/>
    <mergeCell ref="EWY158:EXD158"/>
    <mergeCell ref="EXE158:EXJ158"/>
    <mergeCell ref="EXK158:EXP158"/>
    <mergeCell ref="EXQ158:EXV158"/>
    <mergeCell ref="EXW158:EYB158"/>
    <mergeCell ref="EYC158:EYH158"/>
    <mergeCell ref="FDW158:FEB158"/>
    <mergeCell ref="FEC158:FEH158"/>
    <mergeCell ref="FEI158:FEN158"/>
    <mergeCell ref="FEO158:FET158"/>
    <mergeCell ref="FEU158:FEZ158"/>
    <mergeCell ref="FFA158:FFF158"/>
    <mergeCell ref="FCM158:FCR158"/>
    <mergeCell ref="FCS158:FCX158"/>
    <mergeCell ref="FCY158:FDD158"/>
    <mergeCell ref="FDE158:FDJ158"/>
    <mergeCell ref="FDK158:FDP158"/>
    <mergeCell ref="FDQ158:FDV158"/>
    <mergeCell ref="FBC158:FBH158"/>
    <mergeCell ref="FBI158:FBN158"/>
    <mergeCell ref="FBO158:FBT158"/>
    <mergeCell ref="FBU158:FBZ158"/>
    <mergeCell ref="FCA158:FCF158"/>
    <mergeCell ref="FCG158:FCL158"/>
    <mergeCell ref="FIA158:FIF158"/>
    <mergeCell ref="FIG158:FIL158"/>
    <mergeCell ref="FIM158:FIR158"/>
    <mergeCell ref="FIS158:FIX158"/>
    <mergeCell ref="FIY158:FJD158"/>
    <mergeCell ref="FJE158:FJJ158"/>
    <mergeCell ref="FGQ158:FGV158"/>
    <mergeCell ref="FGW158:FHB158"/>
    <mergeCell ref="FHC158:FHH158"/>
    <mergeCell ref="FHI158:FHN158"/>
    <mergeCell ref="FHO158:FHT158"/>
    <mergeCell ref="FHU158:FHZ158"/>
    <mergeCell ref="FFG158:FFL158"/>
    <mergeCell ref="FFM158:FFR158"/>
    <mergeCell ref="FFS158:FFX158"/>
    <mergeCell ref="FFY158:FGD158"/>
    <mergeCell ref="FGE158:FGJ158"/>
    <mergeCell ref="FGK158:FGP158"/>
    <mergeCell ref="FME158:FMJ158"/>
    <mergeCell ref="FMK158:FMP158"/>
    <mergeCell ref="FMQ158:FMV158"/>
    <mergeCell ref="FMW158:FNB158"/>
    <mergeCell ref="FNC158:FNH158"/>
    <mergeCell ref="FNI158:FNN158"/>
    <mergeCell ref="FKU158:FKZ158"/>
    <mergeCell ref="FLA158:FLF158"/>
    <mergeCell ref="FLG158:FLL158"/>
    <mergeCell ref="FLM158:FLR158"/>
    <mergeCell ref="FLS158:FLX158"/>
    <mergeCell ref="FLY158:FMD158"/>
    <mergeCell ref="FJK158:FJP158"/>
    <mergeCell ref="FJQ158:FJV158"/>
    <mergeCell ref="FJW158:FKB158"/>
    <mergeCell ref="FKC158:FKH158"/>
    <mergeCell ref="FKI158:FKN158"/>
    <mergeCell ref="FKO158:FKT158"/>
    <mergeCell ref="FQI158:FQN158"/>
    <mergeCell ref="FQO158:FQT158"/>
    <mergeCell ref="FQU158:FQZ158"/>
    <mergeCell ref="FRA158:FRF158"/>
    <mergeCell ref="FRG158:FRL158"/>
    <mergeCell ref="FRM158:FRR158"/>
    <mergeCell ref="FOY158:FPD158"/>
    <mergeCell ref="FPE158:FPJ158"/>
    <mergeCell ref="FPK158:FPP158"/>
    <mergeCell ref="FPQ158:FPV158"/>
    <mergeCell ref="FPW158:FQB158"/>
    <mergeCell ref="FQC158:FQH158"/>
    <mergeCell ref="FNO158:FNT158"/>
    <mergeCell ref="FNU158:FNZ158"/>
    <mergeCell ref="FOA158:FOF158"/>
    <mergeCell ref="FOG158:FOL158"/>
    <mergeCell ref="FOM158:FOR158"/>
    <mergeCell ref="FOS158:FOX158"/>
    <mergeCell ref="FUM158:FUR158"/>
    <mergeCell ref="FUS158:FUX158"/>
    <mergeCell ref="FUY158:FVD158"/>
    <mergeCell ref="FVE158:FVJ158"/>
    <mergeCell ref="FVK158:FVP158"/>
    <mergeCell ref="FVQ158:FVV158"/>
    <mergeCell ref="FTC158:FTH158"/>
    <mergeCell ref="FTI158:FTN158"/>
    <mergeCell ref="FTO158:FTT158"/>
    <mergeCell ref="FTU158:FTZ158"/>
    <mergeCell ref="FUA158:FUF158"/>
    <mergeCell ref="FUG158:FUL158"/>
    <mergeCell ref="FRS158:FRX158"/>
    <mergeCell ref="FRY158:FSD158"/>
    <mergeCell ref="FSE158:FSJ158"/>
    <mergeCell ref="FSK158:FSP158"/>
    <mergeCell ref="FSQ158:FSV158"/>
    <mergeCell ref="FSW158:FTB158"/>
    <mergeCell ref="FYQ158:FYV158"/>
    <mergeCell ref="FYW158:FZB158"/>
    <mergeCell ref="FZC158:FZH158"/>
    <mergeCell ref="FZI158:FZN158"/>
    <mergeCell ref="FZO158:FZT158"/>
    <mergeCell ref="FZU158:FZZ158"/>
    <mergeCell ref="FXG158:FXL158"/>
    <mergeCell ref="FXM158:FXR158"/>
    <mergeCell ref="FXS158:FXX158"/>
    <mergeCell ref="FXY158:FYD158"/>
    <mergeCell ref="FYE158:FYJ158"/>
    <mergeCell ref="FYK158:FYP158"/>
    <mergeCell ref="FVW158:FWB158"/>
    <mergeCell ref="FWC158:FWH158"/>
    <mergeCell ref="FWI158:FWN158"/>
    <mergeCell ref="FWO158:FWT158"/>
    <mergeCell ref="FWU158:FWZ158"/>
    <mergeCell ref="FXA158:FXF158"/>
    <mergeCell ref="GCU158:GCZ158"/>
    <mergeCell ref="GDA158:GDF158"/>
    <mergeCell ref="GDG158:GDL158"/>
    <mergeCell ref="GDM158:GDR158"/>
    <mergeCell ref="GDS158:GDX158"/>
    <mergeCell ref="GDY158:GED158"/>
    <mergeCell ref="GBK158:GBP158"/>
    <mergeCell ref="GBQ158:GBV158"/>
    <mergeCell ref="GBW158:GCB158"/>
    <mergeCell ref="GCC158:GCH158"/>
    <mergeCell ref="GCI158:GCN158"/>
    <mergeCell ref="GCO158:GCT158"/>
    <mergeCell ref="GAA158:GAF158"/>
    <mergeCell ref="GAG158:GAL158"/>
    <mergeCell ref="GAM158:GAR158"/>
    <mergeCell ref="GAS158:GAX158"/>
    <mergeCell ref="GAY158:GBD158"/>
    <mergeCell ref="GBE158:GBJ158"/>
    <mergeCell ref="GGY158:GHD158"/>
    <mergeCell ref="GHE158:GHJ158"/>
    <mergeCell ref="GHK158:GHP158"/>
    <mergeCell ref="GHQ158:GHV158"/>
    <mergeCell ref="GHW158:GIB158"/>
    <mergeCell ref="GIC158:GIH158"/>
    <mergeCell ref="GFO158:GFT158"/>
    <mergeCell ref="GFU158:GFZ158"/>
    <mergeCell ref="GGA158:GGF158"/>
    <mergeCell ref="GGG158:GGL158"/>
    <mergeCell ref="GGM158:GGR158"/>
    <mergeCell ref="GGS158:GGX158"/>
    <mergeCell ref="GEE158:GEJ158"/>
    <mergeCell ref="GEK158:GEP158"/>
    <mergeCell ref="GEQ158:GEV158"/>
    <mergeCell ref="GEW158:GFB158"/>
    <mergeCell ref="GFC158:GFH158"/>
    <mergeCell ref="GFI158:GFN158"/>
    <mergeCell ref="GLC158:GLH158"/>
    <mergeCell ref="GLI158:GLN158"/>
    <mergeCell ref="GLO158:GLT158"/>
    <mergeCell ref="GLU158:GLZ158"/>
    <mergeCell ref="GMA158:GMF158"/>
    <mergeCell ref="GMG158:GML158"/>
    <mergeCell ref="GJS158:GJX158"/>
    <mergeCell ref="GJY158:GKD158"/>
    <mergeCell ref="GKE158:GKJ158"/>
    <mergeCell ref="GKK158:GKP158"/>
    <mergeCell ref="GKQ158:GKV158"/>
    <mergeCell ref="GKW158:GLB158"/>
    <mergeCell ref="GII158:GIN158"/>
    <mergeCell ref="GIO158:GIT158"/>
    <mergeCell ref="GIU158:GIZ158"/>
    <mergeCell ref="GJA158:GJF158"/>
    <mergeCell ref="GJG158:GJL158"/>
    <mergeCell ref="GJM158:GJR158"/>
    <mergeCell ref="GPG158:GPL158"/>
    <mergeCell ref="GPM158:GPR158"/>
    <mergeCell ref="GPS158:GPX158"/>
    <mergeCell ref="GPY158:GQD158"/>
    <mergeCell ref="GQE158:GQJ158"/>
    <mergeCell ref="GQK158:GQP158"/>
    <mergeCell ref="GNW158:GOB158"/>
    <mergeCell ref="GOC158:GOH158"/>
    <mergeCell ref="GOI158:GON158"/>
    <mergeCell ref="GOO158:GOT158"/>
    <mergeCell ref="GOU158:GOZ158"/>
    <mergeCell ref="GPA158:GPF158"/>
    <mergeCell ref="GMM158:GMR158"/>
    <mergeCell ref="GMS158:GMX158"/>
    <mergeCell ref="GMY158:GND158"/>
    <mergeCell ref="GNE158:GNJ158"/>
    <mergeCell ref="GNK158:GNP158"/>
    <mergeCell ref="GNQ158:GNV158"/>
    <mergeCell ref="GTK158:GTP158"/>
    <mergeCell ref="GTQ158:GTV158"/>
    <mergeCell ref="GTW158:GUB158"/>
    <mergeCell ref="GUC158:GUH158"/>
    <mergeCell ref="GUI158:GUN158"/>
    <mergeCell ref="GUO158:GUT158"/>
    <mergeCell ref="GSA158:GSF158"/>
    <mergeCell ref="GSG158:GSL158"/>
    <mergeCell ref="GSM158:GSR158"/>
    <mergeCell ref="GSS158:GSX158"/>
    <mergeCell ref="GSY158:GTD158"/>
    <mergeCell ref="GTE158:GTJ158"/>
    <mergeCell ref="GQQ158:GQV158"/>
    <mergeCell ref="GQW158:GRB158"/>
    <mergeCell ref="GRC158:GRH158"/>
    <mergeCell ref="GRI158:GRN158"/>
    <mergeCell ref="GRO158:GRT158"/>
    <mergeCell ref="GRU158:GRZ158"/>
    <mergeCell ref="GXO158:GXT158"/>
    <mergeCell ref="GXU158:GXZ158"/>
    <mergeCell ref="GYA158:GYF158"/>
    <mergeCell ref="GYG158:GYL158"/>
    <mergeCell ref="GYM158:GYR158"/>
    <mergeCell ref="GYS158:GYX158"/>
    <mergeCell ref="GWE158:GWJ158"/>
    <mergeCell ref="GWK158:GWP158"/>
    <mergeCell ref="GWQ158:GWV158"/>
    <mergeCell ref="GWW158:GXB158"/>
    <mergeCell ref="GXC158:GXH158"/>
    <mergeCell ref="GXI158:GXN158"/>
    <mergeCell ref="GUU158:GUZ158"/>
    <mergeCell ref="GVA158:GVF158"/>
    <mergeCell ref="GVG158:GVL158"/>
    <mergeCell ref="GVM158:GVR158"/>
    <mergeCell ref="GVS158:GVX158"/>
    <mergeCell ref="GVY158:GWD158"/>
    <mergeCell ref="HBS158:HBX158"/>
    <mergeCell ref="HBY158:HCD158"/>
    <mergeCell ref="HCE158:HCJ158"/>
    <mergeCell ref="HCK158:HCP158"/>
    <mergeCell ref="HCQ158:HCV158"/>
    <mergeCell ref="HCW158:HDB158"/>
    <mergeCell ref="HAI158:HAN158"/>
    <mergeCell ref="HAO158:HAT158"/>
    <mergeCell ref="HAU158:HAZ158"/>
    <mergeCell ref="HBA158:HBF158"/>
    <mergeCell ref="HBG158:HBL158"/>
    <mergeCell ref="HBM158:HBR158"/>
    <mergeCell ref="GYY158:GZD158"/>
    <mergeCell ref="GZE158:GZJ158"/>
    <mergeCell ref="GZK158:GZP158"/>
    <mergeCell ref="GZQ158:GZV158"/>
    <mergeCell ref="GZW158:HAB158"/>
    <mergeCell ref="HAC158:HAH158"/>
    <mergeCell ref="HFW158:HGB158"/>
    <mergeCell ref="HGC158:HGH158"/>
    <mergeCell ref="HGI158:HGN158"/>
    <mergeCell ref="HGO158:HGT158"/>
    <mergeCell ref="HGU158:HGZ158"/>
    <mergeCell ref="HHA158:HHF158"/>
    <mergeCell ref="HEM158:HER158"/>
    <mergeCell ref="HES158:HEX158"/>
    <mergeCell ref="HEY158:HFD158"/>
    <mergeCell ref="HFE158:HFJ158"/>
    <mergeCell ref="HFK158:HFP158"/>
    <mergeCell ref="HFQ158:HFV158"/>
    <mergeCell ref="HDC158:HDH158"/>
    <mergeCell ref="HDI158:HDN158"/>
    <mergeCell ref="HDO158:HDT158"/>
    <mergeCell ref="HDU158:HDZ158"/>
    <mergeCell ref="HEA158:HEF158"/>
    <mergeCell ref="HEG158:HEL158"/>
    <mergeCell ref="HKA158:HKF158"/>
    <mergeCell ref="HKG158:HKL158"/>
    <mergeCell ref="HKM158:HKR158"/>
    <mergeCell ref="HKS158:HKX158"/>
    <mergeCell ref="HKY158:HLD158"/>
    <mergeCell ref="HLE158:HLJ158"/>
    <mergeCell ref="HIQ158:HIV158"/>
    <mergeCell ref="HIW158:HJB158"/>
    <mergeCell ref="HJC158:HJH158"/>
    <mergeCell ref="HJI158:HJN158"/>
    <mergeCell ref="HJO158:HJT158"/>
    <mergeCell ref="HJU158:HJZ158"/>
    <mergeCell ref="HHG158:HHL158"/>
    <mergeCell ref="HHM158:HHR158"/>
    <mergeCell ref="HHS158:HHX158"/>
    <mergeCell ref="HHY158:HID158"/>
    <mergeCell ref="HIE158:HIJ158"/>
    <mergeCell ref="HIK158:HIP158"/>
    <mergeCell ref="HOE158:HOJ158"/>
    <mergeCell ref="HOK158:HOP158"/>
    <mergeCell ref="HOQ158:HOV158"/>
    <mergeCell ref="HOW158:HPB158"/>
    <mergeCell ref="HPC158:HPH158"/>
    <mergeCell ref="HPI158:HPN158"/>
    <mergeCell ref="HMU158:HMZ158"/>
    <mergeCell ref="HNA158:HNF158"/>
    <mergeCell ref="HNG158:HNL158"/>
    <mergeCell ref="HNM158:HNR158"/>
    <mergeCell ref="HNS158:HNX158"/>
    <mergeCell ref="HNY158:HOD158"/>
    <mergeCell ref="HLK158:HLP158"/>
    <mergeCell ref="HLQ158:HLV158"/>
    <mergeCell ref="HLW158:HMB158"/>
    <mergeCell ref="HMC158:HMH158"/>
    <mergeCell ref="HMI158:HMN158"/>
    <mergeCell ref="HMO158:HMT158"/>
    <mergeCell ref="HSI158:HSN158"/>
    <mergeCell ref="HSO158:HST158"/>
    <mergeCell ref="HSU158:HSZ158"/>
    <mergeCell ref="HTA158:HTF158"/>
    <mergeCell ref="HTG158:HTL158"/>
    <mergeCell ref="HTM158:HTR158"/>
    <mergeCell ref="HQY158:HRD158"/>
    <mergeCell ref="HRE158:HRJ158"/>
    <mergeCell ref="HRK158:HRP158"/>
    <mergeCell ref="HRQ158:HRV158"/>
    <mergeCell ref="HRW158:HSB158"/>
    <mergeCell ref="HSC158:HSH158"/>
    <mergeCell ref="HPO158:HPT158"/>
    <mergeCell ref="HPU158:HPZ158"/>
    <mergeCell ref="HQA158:HQF158"/>
    <mergeCell ref="HQG158:HQL158"/>
    <mergeCell ref="HQM158:HQR158"/>
    <mergeCell ref="HQS158:HQX158"/>
    <mergeCell ref="HWM158:HWR158"/>
    <mergeCell ref="HWS158:HWX158"/>
    <mergeCell ref="HWY158:HXD158"/>
    <mergeCell ref="HXE158:HXJ158"/>
    <mergeCell ref="HXK158:HXP158"/>
    <mergeCell ref="HXQ158:HXV158"/>
    <mergeCell ref="HVC158:HVH158"/>
    <mergeCell ref="HVI158:HVN158"/>
    <mergeCell ref="HVO158:HVT158"/>
    <mergeCell ref="HVU158:HVZ158"/>
    <mergeCell ref="HWA158:HWF158"/>
    <mergeCell ref="HWG158:HWL158"/>
    <mergeCell ref="HTS158:HTX158"/>
    <mergeCell ref="HTY158:HUD158"/>
    <mergeCell ref="HUE158:HUJ158"/>
    <mergeCell ref="HUK158:HUP158"/>
    <mergeCell ref="HUQ158:HUV158"/>
    <mergeCell ref="HUW158:HVB158"/>
    <mergeCell ref="IAQ158:IAV158"/>
    <mergeCell ref="IAW158:IBB158"/>
    <mergeCell ref="IBC158:IBH158"/>
    <mergeCell ref="IBI158:IBN158"/>
    <mergeCell ref="IBO158:IBT158"/>
    <mergeCell ref="IBU158:IBZ158"/>
    <mergeCell ref="HZG158:HZL158"/>
    <mergeCell ref="HZM158:HZR158"/>
    <mergeCell ref="HZS158:HZX158"/>
    <mergeCell ref="HZY158:IAD158"/>
    <mergeCell ref="IAE158:IAJ158"/>
    <mergeCell ref="IAK158:IAP158"/>
    <mergeCell ref="HXW158:HYB158"/>
    <mergeCell ref="HYC158:HYH158"/>
    <mergeCell ref="HYI158:HYN158"/>
    <mergeCell ref="HYO158:HYT158"/>
    <mergeCell ref="HYU158:HYZ158"/>
    <mergeCell ref="HZA158:HZF158"/>
    <mergeCell ref="IEU158:IEZ158"/>
    <mergeCell ref="IFA158:IFF158"/>
    <mergeCell ref="IFG158:IFL158"/>
    <mergeCell ref="IFM158:IFR158"/>
    <mergeCell ref="IFS158:IFX158"/>
    <mergeCell ref="IFY158:IGD158"/>
    <mergeCell ref="IDK158:IDP158"/>
    <mergeCell ref="IDQ158:IDV158"/>
    <mergeCell ref="IDW158:IEB158"/>
    <mergeCell ref="IEC158:IEH158"/>
    <mergeCell ref="IEI158:IEN158"/>
    <mergeCell ref="IEO158:IET158"/>
    <mergeCell ref="ICA158:ICF158"/>
    <mergeCell ref="ICG158:ICL158"/>
    <mergeCell ref="ICM158:ICR158"/>
    <mergeCell ref="ICS158:ICX158"/>
    <mergeCell ref="ICY158:IDD158"/>
    <mergeCell ref="IDE158:IDJ158"/>
    <mergeCell ref="IIY158:IJD158"/>
    <mergeCell ref="IJE158:IJJ158"/>
    <mergeCell ref="IJK158:IJP158"/>
    <mergeCell ref="IJQ158:IJV158"/>
    <mergeCell ref="IJW158:IKB158"/>
    <mergeCell ref="IKC158:IKH158"/>
    <mergeCell ref="IHO158:IHT158"/>
    <mergeCell ref="IHU158:IHZ158"/>
    <mergeCell ref="IIA158:IIF158"/>
    <mergeCell ref="IIG158:IIL158"/>
    <mergeCell ref="IIM158:IIR158"/>
    <mergeCell ref="IIS158:IIX158"/>
    <mergeCell ref="IGE158:IGJ158"/>
    <mergeCell ref="IGK158:IGP158"/>
    <mergeCell ref="IGQ158:IGV158"/>
    <mergeCell ref="IGW158:IHB158"/>
    <mergeCell ref="IHC158:IHH158"/>
    <mergeCell ref="IHI158:IHN158"/>
    <mergeCell ref="INC158:INH158"/>
    <mergeCell ref="INI158:INN158"/>
    <mergeCell ref="INO158:INT158"/>
    <mergeCell ref="INU158:INZ158"/>
    <mergeCell ref="IOA158:IOF158"/>
    <mergeCell ref="IOG158:IOL158"/>
    <mergeCell ref="ILS158:ILX158"/>
    <mergeCell ref="ILY158:IMD158"/>
    <mergeCell ref="IME158:IMJ158"/>
    <mergeCell ref="IMK158:IMP158"/>
    <mergeCell ref="IMQ158:IMV158"/>
    <mergeCell ref="IMW158:INB158"/>
    <mergeCell ref="IKI158:IKN158"/>
    <mergeCell ref="IKO158:IKT158"/>
    <mergeCell ref="IKU158:IKZ158"/>
    <mergeCell ref="ILA158:ILF158"/>
    <mergeCell ref="ILG158:ILL158"/>
    <mergeCell ref="ILM158:ILR158"/>
    <mergeCell ref="IRG158:IRL158"/>
    <mergeCell ref="IRM158:IRR158"/>
    <mergeCell ref="IRS158:IRX158"/>
    <mergeCell ref="IRY158:ISD158"/>
    <mergeCell ref="ISE158:ISJ158"/>
    <mergeCell ref="ISK158:ISP158"/>
    <mergeCell ref="IPW158:IQB158"/>
    <mergeCell ref="IQC158:IQH158"/>
    <mergeCell ref="IQI158:IQN158"/>
    <mergeCell ref="IQO158:IQT158"/>
    <mergeCell ref="IQU158:IQZ158"/>
    <mergeCell ref="IRA158:IRF158"/>
    <mergeCell ref="IOM158:IOR158"/>
    <mergeCell ref="IOS158:IOX158"/>
    <mergeCell ref="IOY158:IPD158"/>
    <mergeCell ref="IPE158:IPJ158"/>
    <mergeCell ref="IPK158:IPP158"/>
    <mergeCell ref="IPQ158:IPV158"/>
    <mergeCell ref="IVK158:IVP158"/>
    <mergeCell ref="IVQ158:IVV158"/>
    <mergeCell ref="IVW158:IWB158"/>
    <mergeCell ref="IWC158:IWH158"/>
    <mergeCell ref="IWI158:IWN158"/>
    <mergeCell ref="IWO158:IWT158"/>
    <mergeCell ref="IUA158:IUF158"/>
    <mergeCell ref="IUG158:IUL158"/>
    <mergeCell ref="IUM158:IUR158"/>
    <mergeCell ref="IUS158:IUX158"/>
    <mergeCell ref="IUY158:IVD158"/>
    <mergeCell ref="IVE158:IVJ158"/>
    <mergeCell ref="ISQ158:ISV158"/>
    <mergeCell ref="ISW158:ITB158"/>
    <mergeCell ref="ITC158:ITH158"/>
    <mergeCell ref="ITI158:ITN158"/>
    <mergeCell ref="ITO158:ITT158"/>
    <mergeCell ref="ITU158:ITZ158"/>
    <mergeCell ref="IZO158:IZT158"/>
    <mergeCell ref="IZU158:IZZ158"/>
    <mergeCell ref="JAA158:JAF158"/>
    <mergeCell ref="JAG158:JAL158"/>
    <mergeCell ref="JAM158:JAR158"/>
    <mergeCell ref="JAS158:JAX158"/>
    <mergeCell ref="IYE158:IYJ158"/>
    <mergeCell ref="IYK158:IYP158"/>
    <mergeCell ref="IYQ158:IYV158"/>
    <mergeCell ref="IYW158:IZB158"/>
    <mergeCell ref="IZC158:IZH158"/>
    <mergeCell ref="IZI158:IZN158"/>
    <mergeCell ref="IWU158:IWZ158"/>
    <mergeCell ref="IXA158:IXF158"/>
    <mergeCell ref="IXG158:IXL158"/>
    <mergeCell ref="IXM158:IXR158"/>
    <mergeCell ref="IXS158:IXX158"/>
    <mergeCell ref="IXY158:IYD158"/>
    <mergeCell ref="JDS158:JDX158"/>
    <mergeCell ref="JDY158:JED158"/>
    <mergeCell ref="JEE158:JEJ158"/>
    <mergeCell ref="JEK158:JEP158"/>
    <mergeCell ref="JEQ158:JEV158"/>
    <mergeCell ref="JEW158:JFB158"/>
    <mergeCell ref="JCI158:JCN158"/>
    <mergeCell ref="JCO158:JCT158"/>
    <mergeCell ref="JCU158:JCZ158"/>
    <mergeCell ref="JDA158:JDF158"/>
    <mergeCell ref="JDG158:JDL158"/>
    <mergeCell ref="JDM158:JDR158"/>
    <mergeCell ref="JAY158:JBD158"/>
    <mergeCell ref="JBE158:JBJ158"/>
    <mergeCell ref="JBK158:JBP158"/>
    <mergeCell ref="JBQ158:JBV158"/>
    <mergeCell ref="JBW158:JCB158"/>
    <mergeCell ref="JCC158:JCH158"/>
    <mergeCell ref="JHW158:JIB158"/>
    <mergeCell ref="JIC158:JIH158"/>
    <mergeCell ref="JII158:JIN158"/>
    <mergeCell ref="JIO158:JIT158"/>
    <mergeCell ref="JIU158:JIZ158"/>
    <mergeCell ref="JJA158:JJF158"/>
    <mergeCell ref="JGM158:JGR158"/>
    <mergeCell ref="JGS158:JGX158"/>
    <mergeCell ref="JGY158:JHD158"/>
    <mergeCell ref="JHE158:JHJ158"/>
    <mergeCell ref="JHK158:JHP158"/>
    <mergeCell ref="JHQ158:JHV158"/>
    <mergeCell ref="JFC158:JFH158"/>
    <mergeCell ref="JFI158:JFN158"/>
    <mergeCell ref="JFO158:JFT158"/>
    <mergeCell ref="JFU158:JFZ158"/>
    <mergeCell ref="JGA158:JGF158"/>
    <mergeCell ref="JGG158:JGL158"/>
    <mergeCell ref="JMA158:JMF158"/>
    <mergeCell ref="JMG158:JML158"/>
    <mergeCell ref="JMM158:JMR158"/>
    <mergeCell ref="JMS158:JMX158"/>
    <mergeCell ref="JMY158:JND158"/>
    <mergeCell ref="JNE158:JNJ158"/>
    <mergeCell ref="JKQ158:JKV158"/>
    <mergeCell ref="JKW158:JLB158"/>
    <mergeCell ref="JLC158:JLH158"/>
    <mergeCell ref="JLI158:JLN158"/>
    <mergeCell ref="JLO158:JLT158"/>
    <mergeCell ref="JLU158:JLZ158"/>
    <mergeCell ref="JJG158:JJL158"/>
    <mergeCell ref="JJM158:JJR158"/>
    <mergeCell ref="JJS158:JJX158"/>
    <mergeCell ref="JJY158:JKD158"/>
    <mergeCell ref="JKE158:JKJ158"/>
    <mergeCell ref="JKK158:JKP158"/>
    <mergeCell ref="JQE158:JQJ158"/>
    <mergeCell ref="JQK158:JQP158"/>
    <mergeCell ref="JQQ158:JQV158"/>
    <mergeCell ref="JQW158:JRB158"/>
    <mergeCell ref="JRC158:JRH158"/>
    <mergeCell ref="JRI158:JRN158"/>
    <mergeCell ref="JOU158:JOZ158"/>
    <mergeCell ref="JPA158:JPF158"/>
    <mergeCell ref="JPG158:JPL158"/>
    <mergeCell ref="JPM158:JPR158"/>
    <mergeCell ref="JPS158:JPX158"/>
    <mergeCell ref="JPY158:JQD158"/>
    <mergeCell ref="JNK158:JNP158"/>
    <mergeCell ref="JNQ158:JNV158"/>
    <mergeCell ref="JNW158:JOB158"/>
    <mergeCell ref="JOC158:JOH158"/>
    <mergeCell ref="JOI158:JON158"/>
    <mergeCell ref="JOO158:JOT158"/>
    <mergeCell ref="JUI158:JUN158"/>
    <mergeCell ref="JUO158:JUT158"/>
    <mergeCell ref="JUU158:JUZ158"/>
    <mergeCell ref="JVA158:JVF158"/>
    <mergeCell ref="JVG158:JVL158"/>
    <mergeCell ref="JVM158:JVR158"/>
    <mergeCell ref="JSY158:JTD158"/>
    <mergeCell ref="JTE158:JTJ158"/>
    <mergeCell ref="JTK158:JTP158"/>
    <mergeCell ref="JTQ158:JTV158"/>
    <mergeCell ref="JTW158:JUB158"/>
    <mergeCell ref="JUC158:JUH158"/>
    <mergeCell ref="JRO158:JRT158"/>
    <mergeCell ref="JRU158:JRZ158"/>
    <mergeCell ref="JSA158:JSF158"/>
    <mergeCell ref="JSG158:JSL158"/>
    <mergeCell ref="JSM158:JSR158"/>
    <mergeCell ref="JSS158:JSX158"/>
    <mergeCell ref="JYM158:JYR158"/>
    <mergeCell ref="JYS158:JYX158"/>
    <mergeCell ref="JYY158:JZD158"/>
    <mergeCell ref="JZE158:JZJ158"/>
    <mergeCell ref="JZK158:JZP158"/>
    <mergeCell ref="JZQ158:JZV158"/>
    <mergeCell ref="JXC158:JXH158"/>
    <mergeCell ref="JXI158:JXN158"/>
    <mergeCell ref="JXO158:JXT158"/>
    <mergeCell ref="JXU158:JXZ158"/>
    <mergeCell ref="JYA158:JYF158"/>
    <mergeCell ref="JYG158:JYL158"/>
    <mergeCell ref="JVS158:JVX158"/>
    <mergeCell ref="JVY158:JWD158"/>
    <mergeCell ref="JWE158:JWJ158"/>
    <mergeCell ref="JWK158:JWP158"/>
    <mergeCell ref="JWQ158:JWV158"/>
    <mergeCell ref="JWW158:JXB158"/>
    <mergeCell ref="KCQ158:KCV158"/>
    <mergeCell ref="KCW158:KDB158"/>
    <mergeCell ref="KDC158:KDH158"/>
    <mergeCell ref="KDI158:KDN158"/>
    <mergeCell ref="KDO158:KDT158"/>
    <mergeCell ref="KDU158:KDZ158"/>
    <mergeCell ref="KBG158:KBL158"/>
    <mergeCell ref="KBM158:KBR158"/>
    <mergeCell ref="KBS158:KBX158"/>
    <mergeCell ref="KBY158:KCD158"/>
    <mergeCell ref="KCE158:KCJ158"/>
    <mergeCell ref="KCK158:KCP158"/>
    <mergeCell ref="JZW158:KAB158"/>
    <mergeCell ref="KAC158:KAH158"/>
    <mergeCell ref="KAI158:KAN158"/>
    <mergeCell ref="KAO158:KAT158"/>
    <mergeCell ref="KAU158:KAZ158"/>
    <mergeCell ref="KBA158:KBF158"/>
    <mergeCell ref="KGU158:KGZ158"/>
    <mergeCell ref="KHA158:KHF158"/>
    <mergeCell ref="KHG158:KHL158"/>
    <mergeCell ref="KHM158:KHR158"/>
    <mergeCell ref="KHS158:KHX158"/>
    <mergeCell ref="KHY158:KID158"/>
    <mergeCell ref="KFK158:KFP158"/>
    <mergeCell ref="KFQ158:KFV158"/>
    <mergeCell ref="KFW158:KGB158"/>
    <mergeCell ref="KGC158:KGH158"/>
    <mergeCell ref="KGI158:KGN158"/>
    <mergeCell ref="KGO158:KGT158"/>
    <mergeCell ref="KEA158:KEF158"/>
    <mergeCell ref="KEG158:KEL158"/>
    <mergeCell ref="KEM158:KER158"/>
    <mergeCell ref="KES158:KEX158"/>
    <mergeCell ref="KEY158:KFD158"/>
    <mergeCell ref="KFE158:KFJ158"/>
    <mergeCell ref="KKY158:KLD158"/>
    <mergeCell ref="KLE158:KLJ158"/>
    <mergeCell ref="KLK158:KLP158"/>
    <mergeCell ref="KLQ158:KLV158"/>
    <mergeCell ref="KLW158:KMB158"/>
    <mergeCell ref="KMC158:KMH158"/>
    <mergeCell ref="KJO158:KJT158"/>
    <mergeCell ref="KJU158:KJZ158"/>
    <mergeCell ref="KKA158:KKF158"/>
    <mergeCell ref="KKG158:KKL158"/>
    <mergeCell ref="KKM158:KKR158"/>
    <mergeCell ref="KKS158:KKX158"/>
    <mergeCell ref="KIE158:KIJ158"/>
    <mergeCell ref="KIK158:KIP158"/>
    <mergeCell ref="KIQ158:KIV158"/>
    <mergeCell ref="KIW158:KJB158"/>
    <mergeCell ref="KJC158:KJH158"/>
    <mergeCell ref="KJI158:KJN158"/>
    <mergeCell ref="KPC158:KPH158"/>
    <mergeCell ref="KPI158:KPN158"/>
    <mergeCell ref="KPO158:KPT158"/>
    <mergeCell ref="KPU158:KPZ158"/>
    <mergeCell ref="KQA158:KQF158"/>
    <mergeCell ref="KQG158:KQL158"/>
    <mergeCell ref="KNS158:KNX158"/>
    <mergeCell ref="KNY158:KOD158"/>
    <mergeCell ref="KOE158:KOJ158"/>
    <mergeCell ref="KOK158:KOP158"/>
    <mergeCell ref="KOQ158:KOV158"/>
    <mergeCell ref="KOW158:KPB158"/>
    <mergeCell ref="KMI158:KMN158"/>
    <mergeCell ref="KMO158:KMT158"/>
    <mergeCell ref="KMU158:KMZ158"/>
    <mergeCell ref="KNA158:KNF158"/>
    <mergeCell ref="KNG158:KNL158"/>
    <mergeCell ref="KNM158:KNR158"/>
    <mergeCell ref="KTG158:KTL158"/>
    <mergeCell ref="KTM158:KTR158"/>
    <mergeCell ref="KTS158:KTX158"/>
    <mergeCell ref="KTY158:KUD158"/>
    <mergeCell ref="KUE158:KUJ158"/>
    <mergeCell ref="KUK158:KUP158"/>
    <mergeCell ref="KRW158:KSB158"/>
    <mergeCell ref="KSC158:KSH158"/>
    <mergeCell ref="KSI158:KSN158"/>
    <mergeCell ref="KSO158:KST158"/>
    <mergeCell ref="KSU158:KSZ158"/>
    <mergeCell ref="KTA158:KTF158"/>
    <mergeCell ref="KQM158:KQR158"/>
    <mergeCell ref="KQS158:KQX158"/>
    <mergeCell ref="KQY158:KRD158"/>
    <mergeCell ref="KRE158:KRJ158"/>
    <mergeCell ref="KRK158:KRP158"/>
    <mergeCell ref="KRQ158:KRV158"/>
    <mergeCell ref="KXK158:KXP158"/>
    <mergeCell ref="KXQ158:KXV158"/>
    <mergeCell ref="KXW158:KYB158"/>
    <mergeCell ref="KYC158:KYH158"/>
    <mergeCell ref="KYI158:KYN158"/>
    <mergeCell ref="KYO158:KYT158"/>
    <mergeCell ref="KWA158:KWF158"/>
    <mergeCell ref="KWG158:KWL158"/>
    <mergeCell ref="KWM158:KWR158"/>
    <mergeCell ref="KWS158:KWX158"/>
    <mergeCell ref="KWY158:KXD158"/>
    <mergeCell ref="KXE158:KXJ158"/>
    <mergeCell ref="KUQ158:KUV158"/>
    <mergeCell ref="KUW158:KVB158"/>
    <mergeCell ref="KVC158:KVH158"/>
    <mergeCell ref="KVI158:KVN158"/>
    <mergeCell ref="KVO158:KVT158"/>
    <mergeCell ref="KVU158:KVZ158"/>
    <mergeCell ref="LBO158:LBT158"/>
    <mergeCell ref="LBU158:LBZ158"/>
    <mergeCell ref="LCA158:LCF158"/>
    <mergeCell ref="LCG158:LCL158"/>
    <mergeCell ref="LCM158:LCR158"/>
    <mergeCell ref="LCS158:LCX158"/>
    <mergeCell ref="LAE158:LAJ158"/>
    <mergeCell ref="LAK158:LAP158"/>
    <mergeCell ref="LAQ158:LAV158"/>
    <mergeCell ref="LAW158:LBB158"/>
    <mergeCell ref="LBC158:LBH158"/>
    <mergeCell ref="LBI158:LBN158"/>
    <mergeCell ref="KYU158:KYZ158"/>
    <mergeCell ref="KZA158:KZF158"/>
    <mergeCell ref="KZG158:KZL158"/>
    <mergeCell ref="KZM158:KZR158"/>
    <mergeCell ref="KZS158:KZX158"/>
    <mergeCell ref="KZY158:LAD158"/>
    <mergeCell ref="LFS158:LFX158"/>
    <mergeCell ref="LFY158:LGD158"/>
    <mergeCell ref="LGE158:LGJ158"/>
    <mergeCell ref="LGK158:LGP158"/>
    <mergeCell ref="LGQ158:LGV158"/>
    <mergeCell ref="LGW158:LHB158"/>
    <mergeCell ref="LEI158:LEN158"/>
    <mergeCell ref="LEO158:LET158"/>
    <mergeCell ref="LEU158:LEZ158"/>
    <mergeCell ref="LFA158:LFF158"/>
    <mergeCell ref="LFG158:LFL158"/>
    <mergeCell ref="LFM158:LFR158"/>
    <mergeCell ref="LCY158:LDD158"/>
    <mergeCell ref="LDE158:LDJ158"/>
    <mergeCell ref="LDK158:LDP158"/>
    <mergeCell ref="LDQ158:LDV158"/>
    <mergeCell ref="LDW158:LEB158"/>
    <mergeCell ref="LEC158:LEH158"/>
    <mergeCell ref="LJW158:LKB158"/>
    <mergeCell ref="LKC158:LKH158"/>
    <mergeCell ref="LKI158:LKN158"/>
    <mergeCell ref="LKO158:LKT158"/>
    <mergeCell ref="LKU158:LKZ158"/>
    <mergeCell ref="LLA158:LLF158"/>
    <mergeCell ref="LIM158:LIR158"/>
    <mergeCell ref="LIS158:LIX158"/>
    <mergeCell ref="LIY158:LJD158"/>
    <mergeCell ref="LJE158:LJJ158"/>
    <mergeCell ref="LJK158:LJP158"/>
    <mergeCell ref="LJQ158:LJV158"/>
    <mergeCell ref="LHC158:LHH158"/>
    <mergeCell ref="LHI158:LHN158"/>
    <mergeCell ref="LHO158:LHT158"/>
    <mergeCell ref="LHU158:LHZ158"/>
    <mergeCell ref="LIA158:LIF158"/>
    <mergeCell ref="LIG158:LIL158"/>
    <mergeCell ref="LOA158:LOF158"/>
    <mergeCell ref="LOG158:LOL158"/>
    <mergeCell ref="LOM158:LOR158"/>
    <mergeCell ref="LOS158:LOX158"/>
    <mergeCell ref="LOY158:LPD158"/>
    <mergeCell ref="LPE158:LPJ158"/>
    <mergeCell ref="LMQ158:LMV158"/>
    <mergeCell ref="LMW158:LNB158"/>
    <mergeCell ref="LNC158:LNH158"/>
    <mergeCell ref="LNI158:LNN158"/>
    <mergeCell ref="LNO158:LNT158"/>
    <mergeCell ref="LNU158:LNZ158"/>
    <mergeCell ref="LLG158:LLL158"/>
    <mergeCell ref="LLM158:LLR158"/>
    <mergeCell ref="LLS158:LLX158"/>
    <mergeCell ref="LLY158:LMD158"/>
    <mergeCell ref="LME158:LMJ158"/>
    <mergeCell ref="LMK158:LMP158"/>
    <mergeCell ref="LSE158:LSJ158"/>
    <mergeCell ref="LSK158:LSP158"/>
    <mergeCell ref="LSQ158:LSV158"/>
    <mergeCell ref="LSW158:LTB158"/>
    <mergeCell ref="LTC158:LTH158"/>
    <mergeCell ref="LTI158:LTN158"/>
    <mergeCell ref="LQU158:LQZ158"/>
    <mergeCell ref="LRA158:LRF158"/>
    <mergeCell ref="LRG158:LRL158"/>
    <mergeCell ref="LRM158:LRR158"/>
    <mergeCell ref="LRS158:LRX158"/>
    <mergeCell ref="LRY158:LSD158"/>
    <mergeCell ref="LPK158:LPP158"/>
    <mergeCell ref="LPQ158:LPV158"/>
    <mergeCell ref="LPW158:LQB158"/>
    <mergeCell ref="LQC158:LQH158"/>
    <mergeCell ref="LQI158:LQN158"/>
    <mergeCell ref="LQO158:LQT158"/>
    <mergeCell ref="LWI158:LWN158"/>
    <mergeCell ref="LWO158:LWT158"/>
    <mergeCell ref="LWU158:LWZ158"/>
    <mergeCell ref="LXA158:LXF158"/>
    <mergeCell ref="LXG158:LXL158"/>
    <mergeCell ref="LXM158:LXR158"/>
    <mergeCell ref="LUY158:LVD158"/>
    <mergeCell ref="LVE158:LVJ158"/>
    <mergeCell ref="LVK158:LVP158"/>
    <mergeCell ref="LVQ158:LVV158"/>
    <mergeCell ref="LVW158:LWB158"/>
    <mergeCell ref="LWC158:LWH158"/>
    <mergeCell ref="LTO158:LTT158"/>
    <mergeCell ref="LTU158:LTZ158"/>
    <mergeCell ref="LUA158:LUF158"/>
    <mergeCell ref="LUG158:LUL158"/>
    <mergeCell ref="LUM158:LUR158"/>
    <mergeCell ref="LUS158:LUX158"/>
    <mergeCell ref="MAM158:MAR158"/>
    <mergeCell ref="MAS158:MAX158"/>
    <mergeCell ref="MAY158:MBD158"/>
    <mergeCell ref="MBE158:MBJ158"/>
    <mergeCell ref="MBK158:MBP158"/>
    <mergeCell ref="MBQ158:MBV158"/>
    <mergeCell ref="LZC158:LZH158"/>
    <mergeCell ref="LZI158:LZN158"/>
    <mergeCell ref="LZO158:LZT158"/>
    <mergeCell ref="LZU158:LZZ158"/>
    <mergeCell ref="MAA158:MAF158"/>
    <mergeCell ref="MAG158:MAL158"/>
    <mergeCell ref="LXS158:LXX158"/>
    <mergeCell ref="LXY158:LYD158"/>
    <mergeCell ref="LYE158:LYJ158"/>
    <mergeCell ref="LYK158:LYP158"/>
    <mergeCell ref="LYQ158:LYV158"/>
    <mergeCell ref="LYW158:LZB158"/>
    <mergeCell ref="MEQ158:MEV158"/>
    <mergeCell ref="MEW158:MFB158"/>
    <mergeCell ref="MFC158:MFH158"/>
    <mergeCell ref="MFI158:MFN158"/>
    <mergeCell ref="MFO158:MFT158"/>
    <mergeCell ref="MFU158:MFZ158"/>
    <mergeCell ref="MDG158:MDL158"/>
    <mergeCell ref="MDM158:MDR158"/>
    <mergeCell ref="MDS158:MDX158"/>
    <mergeCell ref="MDY158:MED158"/>
    <mergeCell ref="MEE158:MEJ158"/>
    <mergeCell ref="MEK158:MEP158"/>
    <mergeCell ref="MBW158:MCB158"/>
    <mergeCell ref="MCC158:MCH158"/>
    <mergeCell ref="MCI158:MCN158"/>
    <mergeCell ref="MCO158:MCT158"/>
    <mergeCell ref="MCU158:MCZ158"/>
    <mergeCell ref="MDA158:MDF158"/>
    <mergeCell ref="MIU158:MIZ158"/>
    <mergeCell ref="MJA158:MJF158"/>
    <mergeCell ref="MJG158:MJL158"/>
    <mergeCell ref="MJM158:MJR158"/>
    <mergeCell ref="MJS158:MJX158"/>
    <mergeCell ref="MJY158:MKD158"/>
    <mergeCell ref="MHK158:MHP158"/>
    <mergeCell ref="MHQ158:MHV158"/>
    <mergeCell ref="MHW158:MIB158"/>
    <mergeCell ref="MIC158:MIH158"/>
    <mergeCell ref="MII158:MIN158"/>
    <mergeCell ref="MIO158:MIT158"/>
    <mergeCell ref="MGA158:MGF158"/>
    <mergeCell ref="MGG158:MGL158"/>
    <mergeCell ref="MGM158:MGR158"/>
    <mergeCell ref="MGS158:MGX158"/>
    <mergeCell ref="MGY158:MHD158"/>
    <mergeCell ref="MHE158:MHJ158"/>
    <mergeCell ref="MMY158:MND158"/>
    <mergeCell ref="MNE158:MNJ158"/>
    <mergeCell ref="MNK158:MNP158"/>
    <mergeCell ref="MNQ158:MNV158"/>
    <mergeCell ref="MNW158:MOB158"/>
    <mergeCell ref="MOC158:MOH158"/>
    <mergeCell ref="MLO158:MLT158"/>
    <mergeCell ref="MLU158:MLZ158"/>
    <mergeCell ref="MMA158:MMF158"/>
    <mergeCell ref="MMG158:MML158"/>
    <mergeCell ref="MMM158:MMR158"/>
    <mergeCell ref="MMS158:MMX158"/>
    <mergeCell ref="MKE158:MKJ158"/>
    <mergeCell ref="MKK158:MKP158"/>
    <mergeCell ref="MKQ158:MKV158"/>
    <mergeCell ref="MKW158:MLB158"/>
    <mergeCell ref="MLC158:MLH158"/>
    <mergeCell ref="MLI158:MLN158"/>
    <mergeCell ref="MRC158:MRH158"/>
    <mergeCell ref="MRI158:MRN158"/>
    <mergeCell ref="MRO158:MRT158"/>
    <mergeCell ref="MRU158:MRZ158"/>
    <mergeCell ref="MSA158:MSF158"/>
    <mergeCell ref="MSG158:MSL158"/>
    <mergeCell ref="MPS158:MPX158"/>
    <mergeCell ref="MPY158:MQD158"/>
    <mergeCell ref="MQE158:MQJ158"/>
    <mergeCell ref="MQK158:MQP158"/>
    <mergeCell ref="MQQ158:MQV158"/>
    <mergeCell ref="MQW158:MRB158"/>
    <mergeCell ref="MOI158:MON158"/>
    <mergeCell ref="MOO158:MOT158"/>
    <mergeCell ref="MOU158:MOZ158"/>
    <mergeCell ref="MPA158:MPF158"/>
    <mergeCell ref="MPG158:MPL158"/>
    <mergeCell ref="MPM158:MPR158"/>
    <mergeCell ref="MVG158:MVL158"/>
    <mergeCell ref="MVM158:MVR158"/>
    <mergeCell ref="MVS158:MVX158"/>
    <mergeCell ref="MVY158:MWD158"/>
    <mergeCell ref="MWE158:MWJ158"/>
    <mergeCell ref="MWK158:MWP158"/>
    <mergeCell ref="MTW158:MUB158"/>
    <mergeCell ref="MUC158:MUH158"/>
    <mergeCell ref="MUI158:MUN158"/>
    <mergeCell ref="MUO158:MUT158"/>
    <mergeCell ref="MUU158:MUZ158"/>
    <mergeCell ref="MVA158:MVF158"/>
    <mergeCell ref="MSM158:MSR158"/>
    <mergeCell ref="MSS158:MSX158"/>
    <mergeCell ref="MSY158:MTD158"/>
    <mergeCell ref="MTE158:MTJ158"/>
    <mergeCell ref="MTK158:MTP158"/>
    <mergeCell ref="MTQ158:MTV158"/>
    <mergeCell ref="MZK158:MZP158"/>
    <mergeCell ref="MZQ158:MZV158"/>
    <mergeCell ref="MZW158:NAB158"/>
    <mergeCell ref="NAC158:NAH158"/>
    <mergeCell ref="NAI158:NAN158"/>
    <mergeCell ref="NAO158:NAT158"/>
    <mergeCell ref="MYA158:MYF158"/>
    <mergeCell ref="MYG158:MYL158"/>
    <mergeCell ref="MYM158:MYR158"/>
    <mergeCell ref="MYS158:MYX158"/>
    <mergeCell ref="MYY158:MZD158"/>
    <mergeCell ref="MZE158:MZJ158"/>
    <mergeCell ref="MWQ158:MWV158"/>
    <mergeCell ref="MWW158:MXB158"/>
    <mergeCell ref="MXC158:MXH158"/>
    <mergeCell ref="MXI158:MXN158"/>
    <mergeCell ref="MXO158:MXT158"/>
    <mergeCell ref="MXU158:MXZ158"/>
    <mergeCell ref="NDO158:NDT158"/>
    <mergeCell ref="NDU158:NDZ158"/>
    <mergeCell ref="NEA158:NEF158"/>
    <mergeCell ref="NEG158:NEL158"/>
    <mergeCell ref="NEM158:NER158"/>
    <mergeCell ref="NES158:NEX158"/>
    <mergeCell ref="NCE158:NCJ158"/>
    <mergeCell ref="NCK158:NCP158"/>
    <mergeCell ref="NCQ158:NCV158"/>
    <mergeCell ref="NCW158:NDB158"/>
    <mergeCell ref="NDC158:NDH158"/>
    <mergeCell ref="NDI158:NDN158"/>
    <mergeCell ref="NAU158:NAZ158"/>
    <mergeCell ref="NBA158:NBF158"/>
    <mergeCell ref="NBG158:NBL158"/>
    <mergeCell ref="NBM158:NBR158"/>
    <mergeCell ref="NBS158:NBX158"/>
    <mergeCell ref="NBY158:NCD158"/>
    <mergeCell ref="NHS158:NHX158"/>
    <mergeCell ref="NHY158:NID158"/>
    <mergeCell ref="NIE158:NIJ158"/>
    <mergeCell ref="NIK158:NIP158"/>
    <mergeCell ref="NIQ158:NIV158"/>
    <mergeCell ref="NIW158:NJB158"/>
    <mergeCell ref="NGI158:NGN158"/>
    <mergeCell ref="NGO158:NGT158"/>
    <mergeCell ref="NGU158:NGZ158"/>
    <mergeCell ref="NHA158:NHF158"/>
    <mergeCell ref="NHG158:NHL158"/>
    <mergeCell ref="NHM158:NHR158"/>
    <mergeCell ref="NEY158:NFD158"/>
    <mergeCell ref="NFE158:NFJ158"/>
    <mergeCell ref="NFK158:NFP158"/>
    <mergeCell ref="NFQ158:NFV158"/>
    <mergeCell ref="NFW158:NGB158"/>
    <mergeCell ref="NGC158:NGH158"/>
    <mergeCell ref="NLW158:NMB158"/>
    <mergeCell ref="NMC158:NMH158"/>
    <mergeCell ref="NMI158:NMN158"/>
    <mergeCell ref="NMO158:NMT158"/>
    <mergeCell ref="NMU158:NMZ158"/>
    <mergeCell ref="NNA158:NNF158"/>
    <mergeCell ref="NKM158:NKR158"/>
    <mergeCell ref="NKS158:NKX158"/>
    <mergeCell ref="NKY158:NLD158"/>
    <mergeCell ref="NLE158:NLJ158"/>
    <mergeCell ref="NLK158:NLP158"/>
    <mergeCell ref="NLQ158:NLV158"/>
    <mergeCell ref="NJC158:NJH158"/>
    <mergeCell ref="NJI158:NJN158"/>
    <mergeCell ref="NJO158:NJT158"/>
    <mergeCell ref="NJU158:NJZ158"/>
    <mergeCell ref="NKA158:NKF158"/>
    <mergeCell ref="NKG158:NKL158"/>
    <mergeCell ref="NQA158:NQF158"/>
    <mergeCell ref="NQG158:NQL158"/>
    <mergeCell ref="NQM158:NQR158"/>
    <mergeCell ref="NQS158:NQX158"/>
    <mergeCell ref="NQY158:NRD158"/>
    <mergeCell ref="NRE158:NRJ158"/>
    <mergeCell ref="NOQ158:NOV158"/>
    <mergeCell ref="NOW158:NPB158"/>
    <mergeCell ref="NPC158:NPH158"/>
    <mergeCell ref="NPI158:NPN158"/>
    <mergeCell ref="NPO158:NPT158"/>
    <mergeCell ref="NPU158:NPZ158"/>
    <mergeCell ref="NNG158:NNL158"/>
    <mergeCell ref="NNM158:NNR158"/>
    <mergeCell ref="NNS158:NNX158"/>
    <mergeCell ref="NNY158:NOD158"/>
    <mergeCell ref="NOE158:NOJ158"/>
    <mergeCell ref="NOK158:NOP158"/>
    <mergeCell ref="NUE158:NUJ158"/>
    <mergeCell ref="NUK158:NUP158"/>
    <mergeCell ref="NUQ158:NUV158"/>
    <mergeCell ref="NUW158:NVB158"/>
    <mergeCell ref="NVC158:NVH158"/>
    <mergeCell ref="NVI158:NVN158"/>
    <mergeCell ref="NSU158:NSZ158"/>
    <mergeCell ref="NTA158:NTF158"/>
    <mergeCell ref="NTG158:NTL158"/>
    <mergeCell ref="NTM158:NTR158"/>
    <mergeCell ref="NTS158:NTX158"/>
    <mergeCell ref="NTY158:NUD158"/>
    <mergeCell ref="NRK158:NRP158"/>
    <mergeCell ref="NRQ158:NRV158"/>
    <mergeCell ref="NRW158:NSB158"/>
    <mergeCell ref="NSC158:NSH158"/>
    <mergeCell ref="NSI158:NSN158"/>
    <mergeCell ref="NSO158:NST158"/>
    <mergeCell ref="NYI158:NYN158"/>
    <mergeCell ref="NYO158:NYT158"/>
    <mergeCell ref="NYU158:NYZ158"/>
    <mergeCell ref="NZA158:NZF158"/>
    <mergeCell ref="NZG158:NZL158"/>
    <mergeCell ref="NZM158:NZR158"/>
    <mergeCell ref="NWY158:NXD158"/>
    <mergeCell ref="NXE158:NXJ158"/>
    <mergeCell ref="NXK158:NXP158"/>
    <mergeCell ref="NXQ158:NXV158"/>
    <mergeCell ref="NXW158:NYB158"/>
    <mergeCell ref="NYC158:NYH158"/>
    <mergeCell ref="NVO158:NVT158"/>
    <mergeCell ref="NVU158:NVZ158"/>
    <mergeCell ref="NWA158:NWF158"/>
    <mergeCell ref="NWG158:NWL158"/>
    <mergeCell ref="NWM158:NWR158"/>
    <mergeCell ref="NWS158:NWX158"/>
    <mergeCell ref="OCM158:OCR158"/>
    <mergeCell ref="OCS158:OCX158"/>
    <mergeCell ref="OCY158:ODD158"/>
    <mergeCell ref="ODE158:ODJ158"/>
    <mergeCell ref="ODK158:ODP158"/>
    <mergeCell ref="ODQ158:ODV158"/>
    <mergeCell ref="OBC158:OBH158"/>
    <mergeCell ref="OBI158:OBN158"/>
    <mergeCell ref="OBO158:OBT158"/>
    <mergeCell ref="OBU158:OBZ158"/>
    <mergeCell ref="OCA158:OCF158"/>
    <mergeCell ref="OCG158:OCL158"/>
    <mergeCell ref="NZS158:NZX158"/>
    <mergeCell ref="NZY158:OAD158"/>
    <mergeCell ref="OAE158:OAJ158"/>
    <mergeCell ref="OAK158:OAP158"/>
    <mergeCell ref="OAQ158:OAV158"/>
    <mergeCell ref="OAW158:OBB158"/>
    <mergeCell ref="OGQ158:OGV158"/>
    <mergeCell ref="OGW158:OHB158"/>
    <mergeCell ref="OHC158:OHH158"/>
    <mergeCell ref="OHI158:OHN158"/>
    <mergeCell ref="OHO158:OHT158"/>
    <mergeCell ref="OHU158:OHZ158"/>
    <mergeCell ref="OFG158:OFL158"/>
    <mergeCell ref="OFM158:OFR158"/>
    <mergeCell ref="OFS158:OFX158"/>
    <mergeCell ref="OFY158:OGD158"/>
    <mergeCell ref="OGE158:OGJ158"/>
    <mergeCell ref="OGK158:OGP158"/>
    <mergeCell ref="ODW158:OEB158"/>
    <mergeCell ref="OEC158:OEH158"/>
    <mergeCell ref="OEI158:OEN158"/>
    <mergeCell ref="OEO158:OET158"/>
    <mergeCell ref="OEU158:OEZ158"/>
    <mergeCell ref="OFA158:OFF158"/>
    <mergeCell ref="OKU158:OKZ158"/>
    <mergeCell ref="OLA158:OLF158"/>
    <mergeCell ref="OLG158:OLL158"/>
    <mergeCell ref="OLM158:OLR158"/>
    <mergeCell ref="OLS158:OLX158"/>
    <mergeCell ref="OLY158:OMD158"/>
    <mergeCell ref="OJK158:OJP158"/>
    <mergeCell ref="OJQ158:OJV158"/>
    <mergeCell ref="OJW158:OKB158"/>
    <mergeCell ref="OKC158:OKH158"/>
    <mergeCell ref="OKI158:OKN158"/>
    <mergeCell ref="OKO158:OKT158"/>
    <mergeCell ref="OIA158:OIF158"/>
    <mergeCell ref="OIG158:OIL158"/>
    <mergeCell ref="OIM158:OIR158"/>
    <mergeCell ref="OIS158:OIX158"/>
    <mergeCell ref="OIY158:OJD158"/>
    <mergeCell ref="OJE158:OJJ158"/>
    <mergeCell ref="OOY158:OPD158"/>
    <mergeCell ref="OPE158:OPJ158"/>
    <mergeCell ref="OPK158:OPP158"/>
    <mergeCell ref="OPQ158:OPV158"/>
    <mergeCell ref="OPW158:OQB158"/>
    <mergeCell ref="OQC158:OQH158"/>
    <mergeCell ref="ONO158:ONT158"/>
    <mergeCell ref="ONU158:ONZ158"/>
    <mergeCell ref="OOA158:OOF158"/>
    <mergeCell ref="OOG158:OOL158"/>
    <mergeCell ref="OOM158:OOR158"/>
    <mergeCell ref="OOS158:OOX158"/>
    <mergeCell ref="OME158:OMJ158"/>
    <mergeCell ref="OMK158:OMP158"/>
    <mergeCell ref="OMQ158:OMV158"/>
    <mergeCell ref="OMW158:ONB158"/>
    <mergeCell ref="ONC158:ONH158"/>
    <mergeCell ref="ONI158:ONN158"/>
    <mergeCell ref="OTC158:OTH158"/>
    <mergeCell ref="OTI158:OTN158"/>
    <mergeCell ref="OTO158:OTT158"/>
    <mergeCell ref="OTU158:OTZ158"/>
    <mergeCell ref="OUA158:OUF158"/>
    <mergeCell ref="OUG158:OUL158"/>
    <mergeCell ref="ORS158:ORX158"/>
    <mergeCell ref="ORY158:OSD158"/>
    <mergeCell ref="OSE158:OSJ158"/>
    <mergeCell ref="OSK158:OSP158"/>
    <mergeCell ref="OSQ158:OSV158"/>
    <mergeCell ref="OSW158:OTB158"/>
    <mergeCell ref="OQI158:OQN158"/>
    <mergeCell ref="OQO158:OQT158"/>
    <mergeCell ref="OQU158:OQZ158"/>
    <mergeCell ref="ORA158:ORF158"/>
    <mergeCell ref="ORG158:ORL158"/>
    <mergeCell ref="ORM158:ORR158"/>
    <mergeCell ref="OXG158:OXL158"/>
    <mergeCell ref="OXM158:OXR158"/>
    <mergeCell ref="OXS158:OXX158"/>
    <mergeCell ref="OXY158:OYD158"/>
    <mergeCell ref="OYE158:OYJ158"/>
    <mergeCell ref="OYK158:OYP158"/>
    <mergeCell ref="OVW158:OWB158"/>
    <mergeCell ref="OWC158:OWH158"/>
    <mergeCell ref="OWI158:OWN158"/>
    <mergeCell ref="OWO158:OWT158"/>
    <mergeCell ref="OWU158:OWZ158"/>
    <mergeCell ref="OXA158:OXF158"/>
    <mergeCell ref="OUM158:OUR158"/>
    <mergeCell ref="OUS158:OUX158"/>
    <mergeCell ref="OUY158:OVD158"/>
    <mergeCell ref="OVE158:OVJ158"/>
    <mergeCell ref="OVK158:OVP158"/>
    <mergeCell ref="OVQ158:OVV158"/>
    <mergeCell ref="PBK158:PBP158"/>
    <mergeCell ref="PBQ158:PBV158"/>
    <mergeCell ref="PBW158:PCB158"/>
    <mergeCell ref="PCC158:PCH158"/>
    <mergeCell ref="PCI158:PCN158"/>
    <mergeCell ref="PCO158:PCT158"/>
    <mergeCell ref="PAA158:PAF158"/>
    <mergeCell ref="PAG158:PAL158"/>
    <mergeCell ref="PAM158:PAR158"/>
    <mergeCell ref="PAS158:PAX158"/>
    <mergeCell ref="PAY158:PBD158"/>
    <mergeCell ref="PBE158:PBJ158"/>
    <mergeCell ref="OYQ158:OYV158"/>
    <mergeCell ref="OYW158:OZB158"/>
    <mergeCell ref="OZC158:OZH158"/>
    <mergeCell ref="OZI158:OZN158"/>
    <mergeCell ref="OZO158:OZT158"/>
    <mergeCell ref="OZU158:OZZ158"/>
    <mergeCell ref="PFO158:PFT158"/>
    <mergeCell ref="PFU158:PFZ158"/>
    <mergeCell ref="PGA158:PGF158"/>
    <mergeCell ref="PGG158:PGL158"/>
    <mergeCell ref="PGM158:PGR158"/>
    <mergeCell ref="PGS158:PGX158"/>
    <mergeCell ref="PEE158:PEJ158"/>
    <mergeCell ref="PEK158:PEP158"/>
    <mergeCell ref="PEQ158:PEV158"/>
    <mergeCell ref="PEW158:PFB158"/>
    <mergeCell ref="PFC158:PFH158"/>
    <mergeCell ref="PFI158:PFN158"/>
    <mergeCell ref="PCU158:PCZ158"/>
    <mergeCell ref="PDA158:PDF158"/>
    <mergeCell ref="PDG158:PDL158"/>
    <mergeCell ref="PDM158:PDR158"/>
    <mergeCell ref="PDS158:PDX158"/>
    <mergeCell ref="PDY158:PED158"/>
    <mergeCell ref="PJS158:PJX158"/>
    <mergeCell ref="PJY158:PKD158"/>
    <mergeCell ref="PKE158:PKJ158"/>
    <mergeCell ref="PKK158:PKP158"/>
    <mergeCell ref="PKQ158:PKV158"/>
    <mergeCell ref="PKW158:PLB158"/>
    <mergeCell ref="PII158:PIN158"/>
    <mergeCell ref="PIO158:PIT158"/>
    <mergeCell ref="PIU158:PIZ158"/>
    <mergeCell ref="PJA158:PJF158"/>
    <mergeCell ref="PJG158:PJL158"/>
    <mergeCell ref="PJM158:PJR158"/>
    <mergeCell ref="PGY158:PHD158"/>
    <mergeCell ref="PHE158:PHJ158"/>
    <mergeCell ref="PHK158:PHP158"/>
    <mergeCell ref="PHQ158:PHV158"/>
    <mergeCell ref="PHW158:PIB158"/>
    <mergeCell ref="PIC158:PIH158"/>
    <mergeCell ref="PNW158:POB158"/>
    <mergeCell ref="POC158:POH158"/>
    <mergeCell ref="POI158:PON158"/>
    <mergeCell ref="POO158:POT158"/>
    <mergeCell ref="POU158:POZ158"/>
    <mergeCell ref="PPA158:PPF158"/>
    <mergeCell ref="PMM158:PMR158"/>
    <mergeCell ref="PMS158:PMX158"/>
    <mergeCell ref="PMY158:PND158"/>
    <mergeCell ref="PNE158:PNJ158"/>
    <mergeCell ref="PNK158:PNP158"/>
    <mergeCell ref="PNQ158:PNV158"/>
    <mergeCell ref="PLC158:PLH158"/>
    <mergeCell ref="PLI158:PLN158"/>
    <mergeCell ref="PLO158:PLT158"/>
    <mergeCell ref="PLU158:PLZ158"/>
    <mergeCell ref="PMA158:PMF158"/>
    <mergeCell ref="PMG158:PML158"/>
    <mergeCell ref="PSA158:PSF158"/>
    <mergeCell ref="PSG158:PSL158"/>
    <mergeCell ref="PSM158:PSR158"/>
    <mergeCell ref="PSS158:PSX158"/>
    <mergeCell ref="PSY158:PTD158"/>
    <mergeCell ref="PTE158:PTJ158"/>
    <mergeCell ref="PQQ158:PQV158"/>
    <mergeCell ref="PQW158:PRB158"/>
    <mergeCell ref="PRC158:PRH158"/>
    <mergeCell ref="PRI158:PRN158"/>
    <mergeCell ref="PRO158:PRT158"/>
    <mergeCell ref="PRU158:PRZ158"/>
    <mergeCell ref="PPG158:PPL158"/>
    <mergeCell ref="PPM158:PPR158"/>
    <mergeCell ref="PPS158:PPX158"/>
    <mergeCell ref="PPY158:PQD158"/>
    <mergeCell ref="PQE158:PQJ158"/>
    <mergeCell ref="PQK158:PQP158"/>
    <mergeCell ref="PWE158:PWJ158"/>
    <mergeCell ref="PWK158:PWP158"/>
    <mergeCell ref="PWQ158:PWV158"/>
    <mergeCell ref="PWW158:PXB158"/>
    <mergeCell ref="PXC158:PXH158"/>
    <mergeCell ref="PXI158:PXN158"/>
    <mergeCell ref="PUU158:PUZ158"/>
    <mergeCell ref="PVA158:PVF158"/>
    <mergeCell ref="PVG158:PVL158"/>
    <mergeCell ref="PVM158:PVR158"/>
    <mergeCell ref="PVS158:PVX158"/>
    <mergeCell ref="PVY158:PWD158"/>
    <mergeCell ref="PTK158:PTP158"/>
    <mergeCell ref="PTQ158:PTV158"/>
    <mergeCell ref="PTW158:PUB158"/>
    <mergeCell ref="PUC158:PUH158"/>
    <mergeCell ref="PUI158:PUN158"/>
    <mergeCell ref="PUO158:PUT158"/>
    <mergeCell ref="QAI158:QAN158"/>
    <mergeCell ref="QAO158:QAT158"/>
    <mergeCell ref="QAU158:QAZ158"/>
    <mergeCell ref="QBA158:QBF158"/>
    <mergeCell ref="QBG158:QBL158"/>
    <mergeCell ref="QBM158:QBR158"/>
    <mergeCell ref="PYY158:PZD158"/>
    <mergeCell ref="PZE158:PZJ158"/>
    <mergeCell ref="PZK158:PZP158"/>
    <mergeCell ref="PZQ158:PZV158"/>
    <mergeCell ref="PZW158:QAB158"/>
    <mergeCell ref="QAC158:QAH158"/>
    <mergeCell ref="PXO158:PXT158"/>
    <mergeCell ref="PXU158:PXZ158"/>
    <mergeCell ref="PYA158:PYF158"/>
    <mergeCell ref="PYG158:PYL158"/>
    <mergeCell ref="PYM158:PYR158"/>
    <mergeCell ref="PYS158:PYX158"/>
    <mergeCell ref="QEM158:QER158"/>
    <mergeCell ref="QES158:QEX158"/>
    <mergeCell ref="QEY158:QFD158"/>
    <mergeCell ref="QFE158:QFJ158"/>
    <mergeCell ref="QFK158:QFP158"/>
    <mergeCell ref="QFQ158:QFV158"/>
    <mergeCell ref="QDC158:QDH158"/>
    <mergeCell ref="QDI158:QDN158"/>
    <mergeCell ref="QDO158:QDT158"/>
    <mergeCell ref="QDU158:QDZ158"/>
    <mergeCell ref="QEA158:QEF158"/>
    <mergeCell ref="QEG158:QEL158"/>
    <mergeCell ref="QBS158:QBX158"/>
    <mergeCell ref="QBY158:QCD158"/>
    <mergeCell ref="QCE158:QCJ158"/>
    <mergeCell ref="QCK158:QCP158"/>
    <mergeCell ref="QCQ158:QCV158"/>
    <mergeCell ref="QCW158:QDB158"/>
    <mergeCell ref="QIQ158:QIV158"/>
    <mergeCell ref="QIW158:QJB158"/>
    <mergeCell ref="QJC158:QJH158"/>
    <mergeCell ref="QJI158:QJN158"/>
    <mergeCell ref="QJO158:QJT158"/>
    <mergeCell ref="QJU158:QJZ158"/>
    <mergeCell ref="QHG158:QHL158"/>
    <mergeCell ref="QHM158:QHR158"/>
    <mergeCell ref="QHS158:QHX158"/>
    <mergeCell ref="QHY158:QID158"/>
    <mergeCell ref="QIE158:QIJ158"/>
    <mergeCell ref="QIK158:QIP158"/>
    <mergeCell ref="QFW158:QGB158"/>
    <mergeCell ref="QGC158:QGH158"/>
    <mergeCell ref="QGI158:QGN158"/>
    <mergeCell ref="QGO158:QGT158"/>
    <mergeCell ref="QGU158:QGZ158"/>
    <mergeCell ref="QHA158:QHF158"/>
    <mergeCell ref="QMU158:QMZ158"/>
    <mergeCell ref="QNA158:QNF158"/>
    <mergeCell ref="QNG158:QNL158"/>
    <mergeCell ref="QNM158:QNR158"/>
    <mergeCell ref="QNS158:QNX158"/>
    <mergeCell ref="QNY158:QOD158"/>
    <mergeCell ref="QLK158:QLP158"/>
    <mergeCell ref="QLQ158:QLV158"/>
    <mergeCell ref="QLW158:QMB158"/>
    <mergeCell ref="QMC158:QMH158"/>
    <mergeCell ref="QMI158:QMN158"/>
    <mergeCell ref="QMO158:QMT158"/>
    <mergeCell ref="QKA158:QKF158"/>
    <mergeCell ref="QKG158:QKL158"/>
    <mergeCell ref="QKM158:QKR158"/>
    <mergeCell ref="QKS158:QKX158"/>
    <mergeCell ref="QKY158:QLD158"/>
    <mergeCell ref="QLE158:QLJ158"/>
    <mergeCell ref="QQY158:QRD158"/>
    <mergeCell ref="QRE158:QRJ158"/>
    <mergeCell ref="QRK158:QRP158"/>
    <mergeCell ref="QRQ158:QRV158"/>
    <mergeCell ref="QRW158:QSB158"/>
    <mergeCell ref="QSC158:QSH158"/>
    <mergeCell ref="QPO158:QPT158"/>
    <mergeCell ref="QPU158:QPZ158"/>
    <mergeCell ref="QQA158:QQF158"/>
    <mergeCell ref="QQG158:QQL158"/>
    <mergeCell ref="QQM158:QQR158"/>
    <mergeCell ref="QQS158:QQX158"/>
    <mergeCell ref="QOE158:QOJ158"/>
    <mergeCell ref="QOK158:QOP158"/>
    <mergeCell ref="QOQ158:QOV158"/>
    <mergeCell ref="QOW158:QPB158"/>
    <mergeCell ref="QPC158:QPH158"/>
    <mergeCell ref="QPI158:QPN158"/>
    <mergeCell ref="QVC158:QVH158"/>
    <mergeCell ref="QVI158:QVN158"/>
    <mergeCell ref="QVO158:QVT158"/>
    <mergeCell ref="QVU158:QVZ158"/>
    <mergeCell ref="QWA158:QWF158"/>
    <mergeCell ref="QWG158:QWL158"/>
    <mergeCell ref="QTS158:QTX158"/>
    <mergeCell ref="QTY158:QUD158"/>
    <mergeCell ref="QUE158:QUJ158"/>
    <mergeCell ref="QUK158:QUP158"/>
    <mergeCell ref="QUQ158:QUV158"/>
    <mergeCell ref="QUW158:QVB158"/>
    <mergeCell ref="QSI158:QSN158"/>
    <mergeCell ref="QSO158:QST158"/>
    <mergeCell ref="QSU158:QSZ158"/>
    <mergeCell ref="QTA158:QTF158"/>
    <mergeCell ref="QTG158:QTL158"/>
    <mergeCell ref="QTM158:QTR158"/>
    <mergeCell ref="QZG158:QZL158"/>
    <mergeCell ref="QZM158:QZR158"/>
    <mergeCell ref="QZS158:QZX158"/>
    <mergeCell ref="QZY158:RAD158"/>
    <mergeCell ref="RAE158:RAJ158"/>
    <mergeCell ref="RAK158:RAP158"/>
    <mergeCell ref="QXW158:QYB158"/>
    <mergeCell ref="QYC158:QYH158"/>
    <mergeCell ref="QYI158:QYN158"/>
    <mergeCell ref="QYO158:QYT158"/>
    <mergeCell ref="QYU158:QYZ158"/>
    <mergeCell ref="QZA158:QZF158"/>
    <mergeCell ref="QWM158:QWR158"/>
    <mergeCell ref="QWS158:QWX158"/>
    <mergeCell ref="QWY158:QXD158"/>
    <mergeCell ref="QXE158:QXJ158"/>
    <mergeCell ref="QXK158:QXP158"/>
    <mergeCell ref="QXQ158:QXV158"/>
    <mergeCell ref="RDK158:RDP158"/>
    <mergeCell ref="RDQ158:RDV158"/>
    <mergeCell ref="RDW158:REB158"/>
    <mergeCell ref="REC158:REH158"/>
    <mergeCell ref="REI158:REN158"/>
    <mergeCell ref="REO158:RET158"/>
    <mergeCell ref="RCA158:RCF158"/>
    <mergeCell ref="RCG158:RCL158"/>
    <mergeCell ref="RCM158:RCR158"/>
    <mergeCell ref="RCS158:RCX158"/>
    <mergeCell ref="RCY158:RDD158"/>
    <mergeCell ref="RDE158:RDJ158"/>
    <mergeCell ref="RAQ158:RAV158"/>
    <mergeCell ref="RAW158:RBB158"/>
    <mergeCell ref="RBC158:RBH158"/>
    <mergeCell ref="RBI158:RBN158"/>
    <mergeCell ref="RBO158:RBT158"/>
    <mergeCell ref="RBU158:RBZ158"/>
    <mergeCell ref="RHO158:RHT158"/>
    <mergeCell ref="RHU158:RHZ158"/>
    <mergeCell ref="RIA158:RIF158"/>
    <mergeCell ref="RIG158:RIL158"/>
    <mergeCell ref="RIM158:RIR158"/>
    <mergeCell ref="RIS158:RIX158"/>
    <mergeCell ref="RGE158:RGJ158"/>
    <mergeCell ref="RGK158:RGP158"/>
    <mergeCell ref="RGQ158:RGV158"/>
    <mergeCell ref="RGW158:RHB158"/>
    <mergeCell ref="RHC158:RHH158"/>
    <mergeCell ref="RHI158:RHN158"/>
    <mergeCell ref="REU158:REZ158"/>
    <mergeCell ref="RFA158:RFF158"/>
    <mergeCell ref="RFG158:RFL158"/>
    <mergeCell ref="RFM158:RFR158"/>
    <mergeCell ref="RFS158:RFX158"/>
    <mergeCell ref="RFY158:RGD158"/>
    <mergeCell ref="RLS158:RLX158"/>
    <mergeCell ref="RLY158:RMD158"/>
    <mergeCell ref="RME158:RMJ158"/>
    <mergeCell ref="RMK158:RMP158"/>
    <mergeCell ref="RMQ158:RMV158"/>
    <mergeCell ref="RMW158:RNB158"/>
    <mergeCell ref="RKI158:RKN158"/>
    <mergeCell ref="RKO158:RKT158"/>
    <mergeCell ref="RKU158:RKZ158"/>
    <mergeCell ref="RLA158:RLF158"/>
    <mergeCell ref="RLG158:RLL158"/>
    <mergeCell ref="RLM158:RLR158"/>
    <mergeCell ref="RIY158:RJD158"/>
    <mergeCell ref="RJE158:RJJ158"/>
    <mergeCell ref="RJK158:RJP158"/>
    <mergeCell ref="RJQ158:RJV158"/>
    <mergeCell ref="RJW158:RKB158"/>
    <mergeCell ref="RKC158:RKH158"/>
    <mergeCell ref="RPW158:RQB158"/>
    <mergeCell ref="RQC158:RQH158"/>
    <mergeCell ref="RQI158:RQN158"/>
    <mergeCell ref="RQO158:RQT158"/>
    <mergeCell ref="RQU158:RQZ158"/>
    <mergeCell ref="RRA158:RRF158"/>
    <mergeCell ref="ROM158:ROR158"/>
    <mergeCell ref="ROS158:ROX158"/>
    <mergeCell ref="ROY158:RPD158"/>
    <mergeCell ref="RPE158:RPJ158"/>
    <mergeCell ref="RPK158:RPP158"/>
    <mergeCell ref="RPQ158:RPV158"/>
    <mergeCell ref="RNC158:RNH158"/>
    <mergeCell ref="RNI158:RNN158"/>
    <mergeCell ref="RNO158:RNT158"/>
    <mergeCell ref="RNU158:RNZ158"/>
    <mergeCell ref="ROA158:ROF158"/>
    <mergeCell ref="ROG158:ROL158"/>
    <mergeCell ref="RUA158:RUF158"/>
    <mergeCell ref="RUG158:RUL158"/>
    <mergeCell ref="RUM158:RUR158"/>
    <mergeCell ref="RUS158:RUX158"/>
    <mergeCell ref="RUY158:RVD158"/>
    <mergeCell ref="RVE158:RVJ158"/>
    <mergeCell ref="RSQ158:RSV158"/>
    <mergeCell ref="RSW158:RTB158"/>
    <mergeCell ref="RTC158:RTH158"/>
    <mergeCell ref="RTI158:RTN158"/>
    <mergeCell ref="RTO158:RTT158"/>
    <mergeCell ref="RTU158:RTZ158"/>
    <mergeCell ref="RRG158:RRL158"/>
    <mergeCell ref="RRM158:RRR158"/>
    <mergeCell ref="RRS158:RRX158"/>
    <mergeCell ref="RRY158:RSD158"/>
    <mergeCell ref="RSE158:RSJ158"/>
    <mergeCell ref="RSK158:RSP158"/>
    <mergeCell ref="RYE158:RYJ158"/>
    <mergeCell ref="RYK158:RYP158"/>
    <mergeCell ref="RYQ158:RYV158"/>
    <mergeCell ref="RYW158:RZB158"/>
    <mergeCell ref="RZC158:RZH158"/>
    <mergeCell ref="RZI158:RZN158"/>
    <mergeCell ref="RWU158:RWZ158"/>
    <mergeCell ref="RXA158:RXF158"/>
    <mergeCell ref="RXG158:RXL158"/>
    <mergeCell ref="RXM158:RXR158"/>
    <mergeCell ref="RXS158:RXX158"/>
    <mergeCell ref="RXY158:RYD158"/>
    <mergeCell ref="RVK158:RVP158"/>
    <mergeCell ref="RVQ158:RVV158"/>
    <mergeCell ref="RVW158:RWB158"/>
    <mergeCell ref="RWC158:RWH158"/>
    <mergeCell ref="RWI158:RWN158"/>
    <mergeCell ref="RWO158:RWT158"/>
    <mergeCell ref="SCI158:SCN158"/>
    <mergeCell ref="SCO158:SCT158"/>
    <mergeCell ref="SCU158:SCZ158"/>
    <mergeCell ref="SDA158:SDF158"/>
    <mergeCell ref="SDG158:SDL158"/>
    <mergeCell ref="SDM158:SDR158"/>
    <mergeCell ref="SAY158:SBD158"/>
    <mergeCell ref="SBE158:SBJ158"/>
    <mergeCell ref="SBK158:SBP158"/>
    <mergeCell ref="SBQ158:SBV158"/>
    <mergeCell ref="SBW158:SCB158"/>
    <mergeCell ref="SCC158:SCH158"/>
    <mergeCell ref="RZO158:RZT158"/>
    <mergeCell ref="RZU158:RZZ158"/>
    <mergeCell ref="SAA158:SAF158"/>
    <mergeCell ref="SAG158:SAL158"/>
    <mergeCell ref="SAM158:SAR158"/>
    <mergeCell ref="SAS158:SAX158"/>
    <mergeCell ref="SGM158:SGR158"/>
    <mergeCell ref="SGS158:SGX158"/>
    <mergeCell ref="SGY158:SHD158"/>
    <mergeCell ref="SHE158:SHJ158"/>
    <mergeCell ref="SHK158:SHP158"/>
    <mergeCell ref="SHQ158:SHV158"/>
    <mergeCell ref="SFC158:SFH158"/>
    <mergeCell ref="SFI158:SFN158"/>
    <mergeCell ref="SFO158:SFT158"/>
    <mergeCell ref="SFU158:SFZ158"/>
    <mergeCell ref="SGA158:SGF158"/>
    <mergeCell ref="SGG158:SGL158"/>
    <mergeCell ref="SDS158:SDX158"/>
    <mergeCell ref="SDY158:SED158"/>
    <mergeCell ref="SEE158:SEJ158"/>
    <mergeCell ref="SEK158:SEP158"/>
    <mergeCell ref="SEQ158:SEV158"/>
    <mergeCell ref="SEW158:SFB158"/>
    <mergeCell ref="SKQ158:SKV158"/>
    <mergeCell ref="SKW158:SLB158"/>
    <mergeCell ref="SLC158:SLH158"/>
    <mergeCell ref="SLI158:SLN158"/>
    <mergeCell ref="SLO158:SLT158"/>
    <mergeCell ref="SLU158:SLZ158"/>
    <mergeCell ref="SJG158:SJL158"/>
    <mergeCell ref="SJM158:SJR158"/>
    <mergeCell ref="SJS158:SJX158"/>
    <mergeCell ref="SJY158:SKD158"/>
    <mergeCell ref="SKE158:SKJ158"/>
    <mergeCell ref="SKK158:SKP158"/>
    <mergeCell ref="SHW158:SIB158"/>
    <mergeCell ref="SIC158:SIH158"/>
    <mergeCell ref="SII158:SIN158"/>
    <mergeCell ref="SIO158:SIT158"/>
    <mergeCell ref="SIU158:SIZ158"/>
    <mergeCell ref="SJA158:SJF158"/>
    <mergeCell ref="SOU158:SOZ158"/>
    <mergeCell ref="SPA158:SPF158"/>
    <mergeCell ref="SPG158:SPL158"/>
    <mergeCell ref="SPM158:SPR158"/>
    <mergeCell ref="SPS158:SPX158"/>
    <mergeCell ref="SPY158:SQD158"/>
    <mergeCell ref="SNK158:SNP158"/>
    <mergeCell ref="SNQ158:SNV158"/>
    <mergeCell ref="SNW158:SOB158"/>
    <mergeCell ref="SOC158:SOH158"/>
    <mergeCell ref="SOI158:SON158"/>
    <mergeCell ref="SOO158:SOT158"/>
    <mergeCell ref="SMA158:SMF158"/>
    <mergeCell ref="SMG158:SML158"/>
    <mergeCell ref="SMM158:SMR158"/>
    <mergeCell ref="SMS158:SMX158"/>
    <mergeCell ref="SMY158:SND158"/>
    <mergeCell ref="SNE158:SNJ158"/>
    <mergeCell ref="SSY158:STD158"/>
    <mergeCell ref="STE158:STJ158"/>
    <mergeCell ref="STK158:STP158"/>
    <mergeCell ref="STQ158:STV158"/>
    <mergeCell ref="STW158:SUB158"/>
    <mergeCell ref="SUC158:SUH158"/>
    <mergeCell ref="SRO158:SRT158"/>
    <mergeCell ref="SRU158:SRZ158"/>
    <mergeCell ref="SSA158:SSF158"/>
    <mergeCell ref="SSG158:SSL158"/>
    <mergeCell ref="SSM158:SSR158"/>
    <mergeCell ref="SSS158:SSX158"/>
    <mergeCell ref="SQE158:SQJ158"/>
    <mergeCell ref="SQK158:SQP158"/>
    <mergeCell ref="SQQ158:SQV158"/>
    <mergeCell ref="SQW158:SRB158"/>
    <mergeCell ref="SRC158:SRH158"/>
    <mergeCell ref="SRI158:SRN158"/>
    <mergeCell ref="SXC158:SXH158"/>
    <mergeCell ref="SXI158:SXN158"/>
    <mergeCell ref="SXO158:SXT158"/>
    <mergeCell ref="SXU158:SXZ158"/>
    <mergeCell ref="SYA158:SYF158"/>
    <mergeCell ref="SYG158:SYL158"/>
    <mergeCell ref="SVS158:SVX158"/>
    <mergeCell ref="SVY158:SWD158"/>
    <mergeCell ref="SWE158:SWJ158"/>
    <mergeCell ref="SWK158:SWP158"/>
    <mergeCell ref="SWQ158:SWV158"/>
    <mergeCell ref="SWW158:SXB158"/>
    <mergeCell ref="SUI158:SUN158"/>
    <mergeCell ref="SUO158:SUT158"/>
    <mergeCell ref="SUU158:SUZ158"/>
    <mergeCell ref="SVA158:SVF158"/>
    <mergeCell ref="SVG158:SVL158"/>
    <mergeCell ref="SVM158:SVR158"/>
    <mergeCell ref="TBG158:TBL158"/>
    <mergeCell ref="TBM158:TBR158"/>
    <mergeCell ref="TBS158:TBX158"/>
    <mergeCell ref="TBY158:TCD158"/>
    <mergeCell ref="TCE158:TCJ158"/>
    <mergeCell ref="TCK158:TCP158"/>
    <mergeCell ref="SZW158:TAB158"/>
    <mergeCell ref="TAC158:TAH158"/>
    <mergeCell ref="TAI158:TAN158"/>
    <mergeCell ref="TAO158:TAT158"/>
    <mergeCell ref="TAU158:TAZ158"/>
    <mergeCell ref="TBA158:TBF158"/>
    <mergeCell ref="SYM158:SYR158"/>
    <mergeCell ref="SYS158:SYX158"/>
    <mergeCell ref="SYY158:SZD158"/>
    <mergeCell ref="SZE158:SZJ158"/>
    <mergeCell ref="SZK158:SZP158"/>
    <mergeCell ref="SZQ158:SZV158"/>
    <mergeCell ref="TFK158:TFP158"/>
    <mergeCell ref="TFQ158:TFV158"/>
    <mergeCell ref="TFW158:TGB158"/>
    <mergeCell ref="TGC158:TGH158"/>
    <mergeCell ref="TGI158:TGN158"/>
    <mergeCell ref="TGO158:TGT158"/>
    <mergeCell ref="TEA158:TEF158"/>
    <mergeCell ref="TEG158:TEL158"/>
    <mergeCell ref="TEM158:TER158"/>
    <mergeCell ref="TES158:TEX158"/>
    <mergeCell ref="TEY158:TFD158"/>
    <mergeCell ref="TFE158:TFJ158"/>
    <mergeCell ref="TCQ158:TCV158"/>
    <mergeCell ref="TCW158:TDB158"/>
    <mergeCell ref="TDC158:TDH158"/>
    <mergeCell ref="TDI158:TDN158"/>
    <mergeCell ref="TDO158:TDT158"/>
    <mergeCell ref="TDU158:TDZ158"/>
    <mergeCell ref="TJO158:TJT158"/>
    <mergeCell ref="TJU158:TJZ158"/>
    <mergeCell ref="TKA158:TKF158"/>
    <mergeCell ref="TKG158:TKL158"/>
    <mergeCell ref="TKM158:TKR158"/>
    <mergeCell ref="TKS158:TKX158"/>
    <mergeCell ref="TIE158:TIJ158"/>
    <mergeCell ref="TIK158:TIP158"/>
    <mergeCell ref="TIQ158:TIV158"/>
    <mergeCell ref="TIW158:TJB158"/>
    <mergeCell ref="TJC158:TJH158"/>
    <mergeCell ref="TJI158:TJN158"/>
    <mergeCell ref="TGU158:TGZ158"/>
    <mergeCell ref="THA158:THF158"/>
    <mergeCell ref="THG158:THL158"/>
    <mergeCell ref="THM158:THR158"/>
    <mergeCell ref="THS158:THX158"/>
    <mergeCell ref="THY158:TID158"/>
    <mergeCell ref="TNS158:TNX158"/>
    <mergeCell ref="TNY158:TOD158"/>
    <mergeCell ref="TOE158:TOJ158"/>
    <mergeCell ref="TOK158:TOP158"/>
    <mergeCell ref="TOQ158:TOV158"/>
    <mergeCell ref="TOW158:TPB158"/>
    <mergeCell ref="TMI158:TMN158"/>
    <mergeCell ref="TMO158:TMT158"/>
    <mergeCell ref="TMU158:TMZ158"/>
    <mergeCell ref="TNA158:TNF158"/>
    <mergeCell ref="TNG158:TNL158"/>
    <mergeCell ref="TNM158:TNR158"/>
    <mergeCell ref="TKY158:TLD158"/>
    <mergeCell ref="TLE158:TLJ158"/>
    <mergeCell ref="TLK158:TLP158"/>
    <mergeCell ref="TLQ158:TLV158"/>
    <mergeCell ref="TLW158:TMB158"/>
    <mergeCell ref="TMC158:TMH158"/>
    <mergeCell ref="TRW158:TSB158"/>
    <mergeCell ref="TSC158:TSH158"/>
    <mergeCell ref="TSI158:TSN158"/>
    <mergeCell ref="TSO158:TST158"/>
    <mergeCell ref="TSU158:TSZ158"/>
    <mergeCell ref="TTA158:TTF158"/>
    <mergeCell ref="TQM158:TQR158"/>
    <mergeCell ref="TQS158:TQX158"/>
    <mergeCell ref="TQY158:TRD158"/>
    <mergeCell ref="TRE158:TRJ158"/>
    <mergeCell ref="TRK158:TRP158"/>
    <mergeCell ref="TRQ158:TRV158"/>
    <mergeCell ref="TPC158:TPH158"/>
    <mergeCell ref="TPI158:TPN158"/>
    <mergeCell ref="TPO158:TPT158"/>
    <mergeCell ref="TPU158:TPZ158"/>
    <mergeCell ref="TQA158:TQF158"/>
    <mergeCell ref="TQG158:TQL158"/>
    <mergeCell ref="TWA158:TWF158"/>
    <mergeCell ref="TWG158:TWL158"/>
    <mergeCell ref="TWM158:TWR158"/>
    <mergeCell ref="TWS158:TWX158"/>
    <mergeCell ref="TWY158:TXD158"/>
    <mergeCell ref="TXE158:TXJ158"/>
    <mergeCell ref="TUQ158:TUV158"/>
    <mergeCell ref="TUW158:TVB158"/>
    <mergeCell ref="TVC158:TVH158"/>
    <mergeCell ref="TVI158:TVN158"/>
    <mergeCell ref="TVO158:TVT158"/>
    <mergeCell ref="TVU158:TVZ158"/>
    <mergeCell ref="TTG158:TTL158"/>
    <mergeCell ref="TTM158:TTR158"/>
    <mergeCell ref="TTS158:TTX158"/>
    <mergeCell ref="TTY158:TUD158"/>
    <mergeCell ref="TUE158:TUJ158"/>
    <mergeCell ref="TUK158:TUP158"/>
    <mergeCell ref="UAE158:UAJ158"/>
    <mergeCell ref="UAK158:UAP158"/>
    <mergeCell ref="UAQ158:UAV158"/>
    <mergeCell ref="UAW158:UBB158"/>
    <mergeCell ref="UBC158:UBH158"/>
    <mergeCell ref="UBI158:UBN158"/>
    <mergeCell ref="TYU158:TYZ158"/>
    <mergeCell ref="TZA158:TZF158"/>
    <mergeCell ref="TZG158:TZL158"/>
    <mergeCell ref="TZM158:TZR158"/>
    <mergeCell ref="TZS158:TZX158"/>
    <mergeCell ref="TZY158:UAD158"/>
    <mergeCell ref="TXK158:TXP158"/>
    <mergeCell ref="TXQ158:TXV158"/>
    <mergeCell ref="TXW158:TYB158"/>
    <mergeCell ref="TYC158:TYH158"/>
    <mergeCell ref="TYI158:TYN158"/>
    <mergeCell ref="TYO158:TYT158"/>
    <mergeCell ref="UEI158:UEN158"/>
    <mergeCell ref="UEO158:UET158"/>
    <mergeCell ref="UEU158:UEZ158"/>
    <mergeCell ref="UFA158:UFF158"/>
    <mergeCell ref="UFG158:UFL158"/>
    <mergeCell ref="UFM158:UFR158"/>
    <mergeCell ref="UCY158:UDD158"/>
    <mergeCell ref="UDE158:UDJ158"/>
    <mergeCell ref="UDK158:UDP158"/>
    <mergeCell ref="UDQ158:UDV158"/>
    <mergeCell ref="UDW158:UEB158"/>
    <mergeCell ref="UEC158:UEH158"/>
    <mergeCell ref="UBO158:UBT158"/>
    <mergeCell ref="UBU158:UBZ158"/>
    <mergeCell ref="UCA158:UCF158"/>
    <mergeCell ref="UCG158:UCL158"/>
    <mergeCell ref="UCM158:UCR158"/>
    <mergeCell ref="UCS158:UCX158"/>
    <mergeCell ref="UIM158:UIR158"/>
    <mergeCell ref="UIS158:UIX158"/>
    <mergeCell ref="UIY158:UJD158"/>
    <mergeCell ref="UJE158:UJJ158"/>
    <mergeCell ref="UJK158:UJP158"/>
    <mergeCell ref="UJQ158:UJV158"/>
    <mergeCell ref="UHC158:UHH158"/>
    <mergeCell ref="UHI158:UHN158"/>
    <mergeCell ref="UHO158:UHT158"/>
    <mergeCell ref="UHU158:UHZ158"/>
    <mergeCell ref="UIA158:UIF158"/>
    <mergeCell ref="UIG158:UIL158"/>
    <mergeCell ref="UFS158:UFX158"/>
    <mergeCell ref="UFY158:UGD158"/>
    <mergeCell ref="UGE158:UGJ158"/>
    <mergeCell ref="UGK158:UGP158"/>
    <mergeCell ref="UGQ158:UGV158"/>
    <mergeCell ref="UGW158:UHB158"/>
    <mergeCell ref="UMQ158:UMV158"/>
    <mergeCell ref="UMW158:UNB158"/>
    <mergeCell ref="UNC158:UNH158"/>
    <mergeCell ref="UNI158:UNN158"/>
    <mergeCell ref="UNO158:UNT158"/>
    <mergeCell ref="UNU158:UNZ158"/>
    <mergeCell ref="ULG158:ULL158"/>
    <mergeCell ref="ULM158:ULR158"/>
    <mergeCell ref="ULS158:ULX158"/>
    <mergeCell ref="ULY158:UMD158"/>
    <mergeCell ref="UME158:UMJ158"/>
    <mergeCell ref="UMK158:UMP158"/>
    <mergeCell ref="UJW158:UKB158"/>
    <mergeCell ref="UKC158:UKH158"/>
    <mergeCell ref="UKI158:UKN158"/>
    <mergeCell ref="UKO158:UKT158"/>
    <mergeCell ref="UKU158:UKZ158"/>
    <mergeCell ref="ULA158:ULF158"/>
    <mergeCell ref="UQU158:UQZ158"/>
    <mergeCell ref="URA158:URF158"/>
    <mergeCell ref="URG158:URL158"/>
    <mergeCell ref="URM158:URR158"/>
    <mergeCell ref="URS158:URX158"/>
    <mergeCell ref="URY158:USD158"/>
    <mergeCell ref="UPK158:UPP158"/>
    <mergeCell ref="UPQ158:UPV158"/>
    <mergeCell ref="UPW158:UQB158"/>
    <mergeCell ref="UQC158:UQH158"/>
    <mergeCell ref="UQI158:UQN158"/>
    <mergeCell ref="UQO158:UQT158"/>
    <mergeCell ref="UOA158:UOF158"/>
    <mergeCell ref="UOG158:UOL158"/>
    <mergeCell ref="UOM158:UOR158"/>
    <mergeCell ref="UOS158:UOX158"/>
    <mergeCell ref="UOY158:UPD158"/>
    <mergeCell ref="UPE158:UPJ158"/>
    <mergeCell ref="UUY158:UVD158"/>
    <mergeCell ref="UVE158:UVJ158"/>
    <mergeCell ref="UVK158:UVP158"/>
    <mergeCell ref="UVQ158:UVV158"/>
    <mergeCell ref="UVW158:UWB158"/>
    <mergeCell ref="UWC158:UWH158"/>
    <mergeCell ref="UTO158:UTT158"/>
    <mergeCell ref="UTU158:UTZ158"/>
    <mergeCell ref="UUA158:UUF158"/>
    <mergeCell ref="UUG158:UUL158"/>
    <mergeCell ref="UUM158:UUR158"/>
    <mergeCell ref="UUS158:UUX158"/>
    <mergeCell ref="USE158:USJ158"/>
    <mergeCell ref="USK158:USP158"/>
    <mergeCell ref="USQ158:USV158"/>
    <mergeCell ref="USW158:UTB158"/>
    <mergeCell ref="UTC158:UTH158"/>
    <mergeCell ref="UTI158:UTN158"/>
    <mergeCell ref="UZC158:UZH158"/>
    <mergeCell ref="UZI158:UZN158"/>
    <mergeCell ref="UZO158:UZT158"/>
    <mergeCell ref="UZU158:UZZ158"/>
    <mergeCell ref="VAA158:VAF158"/>
    <mergeCell ref="VAG158:VAL158"/>
    <mergeCell ref="UXS158:UXX158"/>
    <mergeCell ref="UXY158:UYD158"/>
    <mergeCell ref="UYE158:UYJ158"/>
    <mergeCell ref="UYK158:UYP158"/>
    <mergeCell ref="UYQ158:UYV158"/>
    <mergeCell ref="UYW158:UZB158"/>
    <mergeCell ref="UWI158:UWN158"/>
    <mergeCell ref="UWO158:UWT158"/>
    <mergeCell ref="UWU158:UWZ158"/>
    <mergeCell ref="UXA158:UXF158"/>
    <mergeCell ref="UXG158:UXL158"/>
    <mergeCell ref="UXM158:UXR158"/>
    <mergeCell ref="VDG158:VDL158"/>
    <mergeCell ref="VDM158:VDR158"/>
    <mergeCell ref="VDS158:VDX158"/>
    <mergeCell ref="VDY158:VED158"/>
    <mergeCell ref="VEE158:VEJ158"/>
    <mergeCell ref="VEK158:VEP158"/>
    <mergeCell ref="VBW158:VCB158"/>
    <mergeCell ref="VCC158:VCH158"/>
    <mergeCell ref="VCI158:VCN158"/>
    <mergeCell ref="VCO158:VCT158"/>
    <mergeCell ref="VCU158:VCZ158"/>
    <mergeCell ref="VDA158:VDF158"/>
    <mergeCell ref="VAM158:VAR158"/>
    <mergeCell ref="VAS158:VAX158"/>
    <mergeCell ref="VAY158:VBD158"/>
    <mergeCell ref="VBE158:VBJ158"/>
    <mergeCell ref="VBK158:VBP158"/>
    <mergeCell ref="VBQ158:VBV158"/>
    <mergeCell ref="VHK158:VHP158"/>
    <mergeCell ref="VHQ158:VHV158"/>
    <mergeCell ref="VHW158:VIB158"/>
    <mergeCell ref="VIC158:VIH158"/>
    <mergeCell ref="VII158:VIN158"/>
    <mergeCell ref="VIO158:VIT158"/>
    <mergeCell ref="VGA158:VGF158"/>
    <mergeCell ref="VGG158:VGL158"/>
    <mergeCell ref="VGM158:VGR158"/>
    <mergeCell ref="VGS158:VGX158"/>
    <mergeCell ref="VGY158:VHD158"/>
    <mergeCell ref="VHE158:VHJ158"/>
    <mergeCell ref="VEQ158:VEV158"/>
    <mergeCell ref="VEW158:VFB158"/>
    <mergeCell ref="VFC158:VFH158"/>
    <mergeCell ref="VFI158:VFN158"/>
    <mergeCell ref="VFO158:VFT158"/>
    <mergeCell ref="VFU158:VFZ158"/>
    <mergeCell ref="VLO158:VLT158"/>
    <mergeCell ref="VLU158:VLZ158"/>
    <mergeCell ref="VMA158:VMF158"/>
    <mergeCell ref="VMG158:VML158"/>
    <mergeCell ref="VMM158:VMR158"/>
    <mergeCell ref="VMS158:VMX158"/>
    <mergeCell ref="VKE158:VKJ158"/>
    <mergeCell ref="VKK158:VKP158"/>
    <mergeCell ref="VKQ158:VKV158"/>
    <mergeCell ref="VKW158:VLB158"/>
    <mergeCell ref="VLC158:VLH158"/>
    <mergeCell ref="VLI158:VLN158"/>
    <mergeCell ref="VIU158:VIZ158"/>
    <mergeCell ref="VJA158:VJF158"/>
    <mergeCell ref="VJG158:VJL158"/>
    <mergeCell ref="VJM158:VJR158"/>
    <mergeCell ref="VJS158:VJX158"/>
    <mergeCell ref="VJY158:VKD158"/>
    <mergeCell ref="VPS158:VPX158"/>
    <mergeCell ref="VPY158:VQD158"/>
    <mergeCell ref="VQE158:VQJ158"/>
    <mergeCell ref="VQK158:VQP158"/>
    <mergeCell ref="VQQ158:VQV158"/>
    <mergeCell ref="VQW158:VRB158"/>
    <mergeCell ref="VOI158:VON158"/>
    <mergeCell ref="VOO158:VOT158"/>
    <mergeCell ref="VOU158:VOZ158"/>
    <mergeCell ref="VPA158:VPF158"/>
    <mergeCell ref="VPG158:VPL158"/>
    <mergeCell ref="VPM158:VPR158"/>
    <mergeCell ref="VMY158:VND158"/>
    <mergeCell ref="VNE158:VNJ158"/>
    <mergeCell ref="VNK158:VNP158"/>
    <mergeCell ref="VNQ158:VNV158"/>
    <mergeCell ref="VNW158:VOB158"/>
    <mergeCell ref="VOC158:VOH158"/>
    <mergeCell ref="VTW158:VUB158"/>
    <mergeCell ref="VUC158:VUH158"/>
    <mergeCell ref="VUI158:VUN158"/>
    <mergeCell ref="VUO158:VUT158"/>
    <mergeCell ref="VUU158:VUZ158"/>
    <mergeCell ref="VVA158:VVF158"/>
    <mergeCell ref="VSM158:VSR158"/>
    <mergeCell ref="VSS158:VSX158"/>
    <mergeCell ref="VSY158:VTD158"/>
    <mergeCell ref="VTE158:VTJ158"/>
    <mergeCell ref="VTK158:VTP158"/>
    <mergeCell ref="VTQ158:VTV158"/>
    <mergeCell ref="VRC158:VRH158"/>
    <mergeCell ref="VRI158:VRN158"/>
    <mergeCell ref="VRO158:VRT158"/>
    <mergeCell ref="VRU158:VRZ158"/>
    <mergeCell ref="VSA158:VSF158"/>
    <mergeCell ref="VSG158:VSL158"/>
    <mergeCell ref="VYA158:VYF158"/>
    <mergeCell ref="VYG158:VYL158"/>
    <mergeCell ref="VYM158:VYR158"/>
    <mergeCell ref="VYS158:VYX158"/>
    <mergeCell ref="VYY158:VZD158"/>
    <mergeCell ref="VZE158:VZJ158"/>
    <mergeCell ref="VWQ158:VWV158"/>
    <mergeCell ref="VWW158:VXB158"/>
    <mergeCell ref="VXC158:VXH158"/>
    <mergeCell ref="VXI158:VXN158"/>
    <mergeCell ref="VXO158:VXT158"/>
    <mergeCell ref="VXU158:VXZ158"/>
    <mergeCell ref="VVG158:VVL158"/>
    <mergeCell ref="VVM158:VVR158"/>
    <mergeCell ref="VVS158:VVX158"/>
    <mergeCell ref="VVY158:VWD158"/>
    <mergeCell ref="VWE158:VWJ158"/>
    <mergeCell ref="VWK158:VWP158"/>
    <mergeCell ref="WCE158:WCJ158"/>
    <mergeCell ref="WCK158:WCP158"/>
    <mergeCell ref="WCQ158:WCV158"/>
    <mergeCell ref="WCW158:WDB158"/>
    <mergeCell ref="WDC158:WDH158"/>
    <mergeCell ref="WDI158:WDN158"/>
    <mergeCell ref="WAU158:WAZ158"/>
    <mergeCell ref="WBA158:WBF158"/>
    <mergeCell ref="WBG158:WBL158"/>
    <mergeCell ref="WBM158:WBR158"/>
    <mergeCell ref="WBS158:WBX158"/>
    <mergeCell ref="WBY158:WCD158"/>
    <mergeCell ref="VZK158:VZP158"/>
    <mergeCell ref="VZQ158:VZV158"/>
    <mergeCell ref="VZW158:WAB158"/>
    <mergeCell ref="WAC158:WAH158"/>
    <mergeCell ref="WAI158:WAN158"/>
    <mergeCell ref="WAO158:WAT158"/>
    <mergeCell ref="WGI158:WGN158"/>
    <mergeCell ref="WGO158:WGT158"/>
    <mergeCell ref="WGU158:WGZ158"/>
    <mergeCell ref="WHA158:WHF158"/>
    <mergeCell ref="WHG158:WHL158"/>
    <mergeCell ref="WHM158:WHR158"/>
    <mergeCell ref="WEY158:WFD158"/>
    <mergeCell ref="WFE158:WFJ158"/>
    <mergeCell ref="WFK158:WFP158"/>
    <mergeCell ref="WFQ158:WFV158"/>
    <mergeCell ref="WFW158:WGB158"/>
    <mergeCell ref="WGC158:WGH158"/>
    <mergeCell ref="WDO158:WDT158"/>
    <mergeCell ref="WDU158:WDZ158"/>
    <mergeCell ref="WEA158:WEF158"/>
    <mergeCell ref="WEG158:WEL158"/>
    <mergeCell ref="WEM158:WER158"/>
    <mergeCell ref="WES158:WEX158"/>
    <mergeCell ref="WKM158:WKR158"/>
    <mergeCell ref="WKS158:WKX158"/>
    <mergeCell ref="WKY158:WLD158"/>
    <mergeCell ref="WLE158:WLJ158"/>
    <mergeCell ref="WLK158:WLP158"/>
    <mergeCell ref="WLQ158:WLV158"/>
    <mergeCell ref="WJC158:WJH158"/>
    <mergeCell ref="WJI158:WJN158"/>
    <mergeCell ref="WJO158:WJT158"/>
    <mergeCell ref="WJU158:WJZ158"/>
    <mergeCell ref="WKA158:WKF158"/>
    <mergeCell ref="WKG158:WKL158"/>
    <mergeCell ref="WHS158:WHX158"/>
    <mergeCell ref="WHY158:WID158"/>
    <mergeCell ref="WIE158:WIJ158"/>
    <mergeCell ref="WIK158:WIP158"/>
    <mergeCell ref="WIQ158:WIV158"/>
    <mergeCell ref="WIW158:WJB158"/>
    <mergeCell ref="WOQ158:WOV158"/>
    <mergeCell ref="WOW158:WPB158"/>
    <mergeCell ref="WPC158:WPH158"/>
    <mergeCell ref="WPI158:WPN158"/>
    <mergeCell ref="WPO158:WPT158"/>
    <mergeCell ref="WPU158:WPZ158"/>
    <mergeCell ref="WNG158:WNL158"/>
    <mergeCell ref="WNM158:WNR158"/>
    <mergeCell ref="WNS158:WNX158"/>
    <mergeCell ref="WNY158:WOD158"/>
    <mergeCell ref="WOE158:WOJ158"/>
    <mergeCell ref="WOK158:WOP158"/>
    <mergeCell ref="WLW158:WMB158"/>
    <mergeCell ref="WMC158:WMH158"/>
    <mergeCell ref="WMI158:WMN158"/>
    <mergeCell ref="WMO158:WMT158"/>
    <mergeCell ref="WMU158:WMZ158"/>
    <mergeCell ref="WNA158:WNF158"/>
    <mergeCell ref="WSU158:WSZ158"/>
    <mergeCell ref="WTA158:WTF158"/>
    <mergeCell ref="WTG158:WTL158"/>
    <mergeCell ref="WTM158:WTR158"/>
    <mergeCell ref="WTS158:WTX158"/>
    <mergeCell ref="WTY158:WUD158"/>
    <mergeCell ref="WRK158:WRP158"/>
    <mergeCell ref="WRQ158:WRV158"/>
    <mergeCell ref="WRW158:WSB158"/>
    <mergeCell ref="WSC158:WSH158"/>
    <mergeCell ref="WSI158:WSN158"/>
    <mergeCell ref="WSO158:WST158"/>
    <mergeCell ref="WQA158:WQF158"/>
    <mergeCell ref="WQG158:WQL158"/>
    <mergeCell ref="WQM158:WQR158"/>
    <mergeCell ref="WQS158:WQX158"/>
    <mergeCell ref="WQY158:WRD158"/>
    <mergeCell ref="WRE158:WRJ158"/>
    <mergeCell ref="WYU158:WYZ158"/>
    <mergeCell ref="WZA158:WZF158"/>
    <mergeCell ref="WZG158:WZL158"/>
    <mergeCell ref="WZM158:WZR158"/>
    <mergeCell ref="WWY158:WXD158"/>
    <mergeCell ref="WXE158:WXJ158"/>
    <mergeCell ref="WXK158:WXP158"/>
    <mergeCell ref="WXQ158:WXV158"/>
    <mergeCell ref="WXW158:WYB158"/>
    <mergeCell ref="WYC158:WYH158"/>
    <mergeCell ref="WVO158:WVT158"/>
    <mergeCell ref="WVU158:WVZ158"/>
    <mergeCell ref="WWA158:WWF158"/>
    <mergeCell ref="WWG158:WWL158"/>
    <mergeCell ref="WWM158:WWR158"/>
    <mergeCell ref="WWS158:WWX158"/>
    <mergeCell ref="WUE158:WUJ158"/>
    <mergeCell ref="WUK158:WUP158"/>
    <mergeCell ref="WUQ158:WUV158"/>
    <mergeCell ref="WUW158:WVB158"/>
    <mergeCell ref="WVC158:WVH158"/>
    <mergeCell ref="WVI158:WVN158"/>
    <mergeCell ref="A159:F159"/>
    <mergeCell ref="G159:L159"/>
    <mergeCell ref="A160:F160"/>
    <mergeCell ref="A161:F161"/>
    <mergeCell ref="A162:F162"/>
    <mergeCell ref="A163:F163"/>
    <mergeCell ref="XDW158:XEB158"/>
    <mergeCell ref="XEC158:XEH158"/>
    <mergeCell ref="XEI158:XEN158"/>
    <mergeCell ref="XEO158:XET158"/>
    <mergeCell ref="XEU158:XEZ158"/>
    <mergeCell ref="XFA158:XFD158"/>
    <mergeCell ref="XCM158:XCR158"/>
    <mergeCell ref="XCS158:XCX158"/>
    <mergeCell ref="XCY158:XDD158"/>
    <mergeCell ref="XDE158:XDJ158"/>
    <mergeCell ref="XDK158:XDP158"/>
    <mergeCell ref="XDQ158:XDV158"/>
    <mergeCell ref="XBC158:XBH158"/>
    <mergeCell ref="XBI158:XBN158"/>
    <mergeCell ref="XBO158:XBT158"/>
    <mergeCell ref="XBU158:XBZ158"/>
    <mergeCell ref="XCA158:XCF158"/>
    <mergeCell ref="XCG158:XCL158"/>
    <mergeCell ref="WZS158:WZX158"/>
    <mergeCell ref="WZY158:XAD158"/>
    <mergeCell ref="XAE158:XAJ158"/>
    <mergeCell ref="XAK158:XAP158"/>
    <mergeCell ref="XAQ158:XAV158"/>
    <mergeCell ref="XAW158:XBB158"/>
    <mergeCell ref="WYI158:WYN158"/>
    <mergeCell ref="WYO158:WYT158"/>
    <mergeCell ref="A176:F176"/>
    <mergeCell ref="A177:F177"/>
    <mergeCell ref="A178:F178"/>
    <mergeCell ref="A179:F179"/>
    <mergeCell ref="A180:F180"/>
    <mergeCell ref="A181:F181"/>
    <mergeCell ref="A170:F170"/>
    <mergeCell ref="A171:F171"/>
    <mergeCell ref="A172:F172"/>
    <mergeCell ref="A173:F173"/>
    <mergeCell ref="A174:F174"/>
    <mergeCell ref="A175:F175"/>
    <mergeCell ref="A164:F164"/>
    <mergeCell ref="A165:F165"/>
    <mergeCell ref="A166:F166"/>
    <mergeCell ref="A167:F167"/>
    <mergeCell ref="A168:F168"/>
    <mergeCell ref="A169:F169"/>
    <mergeCell ref="A194:F194"/>
    <mergeCell ref="A195:F195"/>
    <mergeCell ref="A196:F196"/>
    <mergeCell ref="A197:F197"/>
    <mergeCell ref="A198:F198"/>
    <mergeCell ref="A199:F199"/>
    <mergeCell ref="A188:F188"/>
    <mergeCell ref="A189:F189"/>
    <mergeCell ref="A190:F190"/>
    <mergeCell ref="A191:F191"/>
    <mergeCell ref="A192:F192"/>
    <mergeCell ref="A193:F193"/>
    <mergeCell ref="A182:F182"/>
    <mergeCell ref="A183:F183"/>
    <mergeCell ref="A184:F184"/>
    <mergeCell ref="A185:F185"/>
    <mergeCell ref="A186:F186"/>
    <mergeCell ref="A187:F187"/>
    <mergeCell ref="A212:F212"/>
    <mergeCell ref="A213:F213"/>
    <mergeCell ref="A214:F214"/>
    <mergeCell ref="A215:F215"/>
    <mergeCell ref="A216:F216"/>
    <mergeCell ref="A217:F217"/>
    <mergeCell ref="A206:F206"/>
    <mergeCell ref="A207:F207"/>
    <mergeCell ref="A208:F208"/>
    <mergeCell ref="A209:F209"/>
    <mergeCell ref="A210:F210"/>
    <mergeCell ref="A211:F211"/>
    <mergeCell ref="A200:F200"/>
    <mergeCell ref="A201:F201"/>
    <mergeCell ref="A202:F202"/>
    <mergeCell ref="A203:F203"/>
    <mergeCell ref="A204:F204"/>
    <mergeCell ref="A205:F205"/>
    <mergeCell ref="A231:F231"/>
    <mergeCell ref="A232:F232"/>
    <mergeCell ref="A233:F233"/>
    <mergeCell ref="A234:G234"/>
    <mergeCell ref="A236:F236"/>
    <mergeCell ref="A237:F237"/>
    <mergeCell ref="A224:F224"/>
    <mergeCell ref="A225:F225"/>
    <mergeCell ref="A226:F226"/>
    <mergeCell ref="A227:F227"/>
    <mergeCell ref="A229:F229"/>
    <mergeCell ref="A230:F230"/>
    <mergeCell ref="A218:F218"/>
    <mergeCell ref="A219:F219"/>
    <mergeCell ref="A220:F220"/>
    <mergeCell ref="A221:F221"/>
    <mergeCell ref="A222:F222"/>
    <mergeCell ref="A223:F223"/>
    <mergeCell ref="A250:F250"/>
    <mergeCell ref="A251:F251"/>
    <mergeCell ref="A252:F252"/>
    <mergeCell ref="A253:F253"/>
    <mergeCell ref="A254:F254"/>
    <mergeCell ref="A255:F255"/>
    <mergeCell ref="A244:F244"/>
    <mergeCell ref="A245:F245"/>
    <mergeCell ref="A246:F246"/>
    <mergeCell ref="A247:F247"/>
    <mergeCell ref="A248:F248"/>
    <mergeCell ref="A249:F249"/>
    <mergeCell ref="A238:F238"/>
    <mergeCell ref="A239:F239"/>
    <mergeCell ref="A240:F240"/>
    <mergeCell ref="A241:F241"/>
    <mergeCell ref="A242:F242"/>
    <mergeCell ref="A243:F243"/>
    <mergeCell ref="A275:F275"/>
    <mergeCell ref="A276:F276"/>
    <mergeCell ref="A277:F277"/>
    <mergeCell ref="A278:F278"/>
    <mergeCell ref="A279:F279"/>
    <mergeCell ref="A280:F280"/>
    <mergeCell ref="A269:F269"/>
    <mergeCell ref="A270:F270"/>
    <mergeCell ref="A271:F271"/>
    <mergeCell ref="A272:F272"/>
    <mergeCell ref="A273:F273"/>
    <mergeCell ref="A274:F274"/>
    <mergeCell ref="A256:F256"/>
    <mergeCell ref="A257:F257"/>
    <mergeCell ref="A258:F258"/>
    <mergeCell ref="A266:F266"/>
    <mergeCell ref="A267:F267"/>
    <mergeCell ref="A268:F268"/>
    <mergeCell ref="A293:F293"/>
    <mergeCell ref="A294:F294"/>
    <mergeCell ref="A295:F295"/>
    <mergeCell ref="A296:F296"/>
    <mergeCell ref="A297:F297"/>
    <mergeCell ref="A298:F298"/>
    <mergeCell ref="A287:F287"/>
    <mergeCell ref="A288:F288"/>
    <mergeCell ref="A289:F289"/>
    <mergeCell ref="A290:F290"/>
    <mergeCell ref="A291:F291"/>
    <mergeCell ref="A292:F292"/>
    <mergeCell ref="A281:F281"/>
    <mergeCell ref="A282:F282"/>
    <mergeCell ref="A283:F283"/>
    <mergeCell ref="A284:F284"/>
    <mergeCell ref="A285:F285"/>
    <mergeCell ref="A286:F286"/>
    <mergeCell ref="A311:F311"/>
    <mergeCell ref="A312:F312"/>
    <mergeCell ref="A313:F313"/>
    <mergeCell ref="A314:F314"/>
    <mergeCell ref="A315:F315"/>
    <mergeCell ref="A316:F316"/>
    <mergeCell ref="A305:F305"/>
    <mergeCell ref="A306:F306"/>
    <mergeCell ref="A307:F307"/>
    <mergeCell ref="A308:F308"/>
    <mergeCell ref="A309:F309"/>
    <mergeCell ref="A310:F310"/>
    <mergeCell ref="A299:F299"/>
    <mergeCell ref="A300:F300"/>
    <mergeCell ref="A301:F301"/>
    <mergeCell ref="A302:F302"/>
    <mergeCell ref="A303:F303"/>
    <mergeCell ref="A304:F304"/>
    <mergeCell ref="A329:F329"/>
    <mergeCell ref="A330:F330"/>
    <mergeCell ref="A331:F331"/>
    <mergeCell ref="A332:F332"/>
    <mergeCell ref="A333:F333"/>
    <mergeCell ref="A334:F334"/>
    <mergeCell ref="A323:F323"/>
    <mergeCell ref="A324:F324"/>
    <mergeCell ref="A325:F325"/>
    <mergeCell ref="A326:F326"/>
    <mergeCell ref="A327:F327"/>
    <mergeCell ref="A328:F328"/>
    <mergeCell ref="A317:F317"/>
    <mergeCell ref="A318:F318"/>
    <mergeCell ref="A319:F319"/>
    <mergeCell ref="A320:F320"/>
    <mergeCell ref="A321:F321"/>
    <mergeCell ref="A322:F322"/>
    <mergeCell ref="A348:F348"/>
    <mergeCell ref="A349:F349"/>
    <mergeCell ref="A350:F350"/>
    <mergeCell ref="A351:F351"/>
    <mergeCell ref="A352:F352"/>
    <mergeCell ref="A353:F353"/>
    <mergeCell ref="A342:F342"/>
    <mergeCell ref="A343:F343"/>
    <mergeCell ref="A344:F344"/>
    <mergeCell ref="A345:F345"/>
    <mergeCell ref="A346:F346"/>
    <mergeCell ref="A347:F347"/>
    <mergeCell ref="A335:F335"/>
    <mergeCell ref="A336:F336"/>
    <mergeCell ref="A338:F338"/>
    <mergeCell ref="A339:F339"/>
    <mergeCell ref="A340:F340"/>
    <mergeCell ref="A341:F341"/>
    <mergeCell ref="A366:F366"/>
    <mergeCell ref="A368:F368"/>
    <mergeCell ref="A369:F369"/>
    <mergeCell ref="A370:F370"/>
    <mergeCell ref="A371:F371"/>
    <mergeCell ref="A372:F372"/>
    <mergeCell ref="A360:F360"/>
    <mergeCell ref="A361:F361"/>
    <mergeCell ref="A362:F362"/>
    <mergeCell ref="A363:F363"/>
    <mergeCell ref="A364:F364"/>
    <mergeCell ref="A365:F365"/>
    <mergeCell ref="A354:F354"/>
    <mergeCell ref="A355:F355"/>
    <mergeCell ref="A356:F356"/>
    <mergeCell ref="A357:F357"/>
    <mergeCell ref="A358:F358"/>
    <mergeCell ref="A359:F359"/>
    <mergeCell ref="A392:F392"/>
    <mergeCell ref="A393:F393"/>
    <mergeCell ref="A394:F394"/>
    <mergeCell ref="A395:F395"/>
    <mergeCell ref="A396:F396"/>
    <mergeCell ref="A397:F397"/>
    <mergeCell ref="A386:F386"/>
    <mergeCell ref="A387:F387"/>
    <mergeCell ref="A388:F388"/>
    <mergeCell ref="A389:F389"/>
    <mergeCell ref="A390:F390"/>
    <mergeCell ref="A391:F391"/>
    <mergeCell ref="A373:F373"/>
    <mergeCell ref="A374:F374"/>
    <mergeCell ref="A375:F375"/>
    <mergeCell ref="A376:F376"/>
    <mergeCell ref="A377:F377"/>
    <mergeCell ref="A378:F378"/>
    <mergeCell ref="A410:F410"/>
    <mergeCell ref="A411:F411"/>
    <mergeCell ref="A412:F412"/>
    <mergeCell ref="A413:F413"/>
    <mergeCell ref="A414:F414"/>
    <mergeCell ref="A415:F415"/>
    <mergeCell ref="A404:F404"/>
    <mergeCell ref="A405:F405"/>
    <mergeCell ref="A406:F406"/>
    <mergeCell ref="A407:F407"/>
    <mergeCell ref="A408:F408"/>
    <mergeCell ref="A409:F409"/>
    <mergeCell ref="A398:F398"/>
    <mergeCell ref="A399:F399"/>
    <mergeCell ref="A400:F400"/>
    <mergeCell ref="A401:F401"/>
    <mergeCell ref="A402:F402"/>
    <mergeCell ref="A403:F403"/>
    <mergeCell ref="A429:F429"/>
    <mergeCell ref="A430:F430"/>
    <mergeCell ref="A432:F432"/>
    <mergeCell ref="A433:F433"/>
    <mergeCell ref="A434:F434"/>
    <mergeCell ref="A435:F435"/>
    <mergeCell ref="A422:F422"/>
    <mergeCell ref="A423:F423"/>
    <mergeCell ref="A424:F424"/>
    <mergeCell ref="A426:F426"/>
    <mergeCell ref="A427:F427"/>
    <mergeCell ref="A428:F428"/>
    <mergeCell ref="A416:F416"/>
    <mergeCell ref="A417:F417"/>
    <mergeCell ref="A418:F418"/>
    <mergeCell ref="A419:F419"/>
    <mergeCell ref="A420:F420"/>
    <mergeCell ref="A421:F421"/>
    <mergeCell ref="A457:F457"/>
    <mergeCell ref="A458:F458"/>
    <mergeCell ref="A459:F459"/>
    <mergeCell ref="A460:F460"/>
    <mergeCell ref="A461:F461"/>
    <mergeCell ref="A462:F462"/>
    <mergeCell ref="A443:F443"/>
    <mergeCell ref="A444:F444"/>
    <mergeCell ref="A445:F445"/>
    <mergeCell ref="A447:F447"/>
    <mergeCell ref="A455:F455"/>
    <mergeCell ref="A456:F456"/>
    <mergeCell ref="A437:F437"/>
    <mergeCell ref="A438:F438"/>
    <mergeCell ref="A439:F439"/>
    <mergeCell ref="A440:F440"/>
    <mergeCell ref="A441:F441"/>
    <mergeCell ref="A442:F442"/>
    <mergeCell ref="A499:F499"/>
    <mergeCell ref="A500:F500"/>
    <mergeCell ref="A501:F501"/>
    <mergeCell ref="A492:F492"/>
    <mergeCell ref="A493:F493"/>
    <mergeCell ref="A494:G494"/>
    <mergeCell ref="A496:F496"/>
    <mergeCell ref="A497:F497"/>
    <mergeCell ref="A498:F498"/>
    <mergeCell ref="A469:F469"/>
    <mergeCell ref="A470:F474"/>
    <mergeCell ref="A476:F476"/>
    <mergeCell ref="A477:F477"/>
    <mergeCell ref="A490:F490"/>
    <mergeCell ref="A491:F491"/>
    <mergeCell ref="A463:F463"/>
    <mergeCell ref="A464:F464"/>
    <mergeCell ref="A465:F465"/>
    <mergeCell ref="A466:F466"/>
    <mergeCell ref="A467:F467"/>
    <mergeCell ref="A468:F46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2" manualBreakCount="2">
    <brk id="402" max="5" man="1"/>
    <brk id="467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9"/>
  <sheetViews>
    <sheetView zoomScaleNormal="100" workbookViewId="0"/>
  </sheetViews>
  <sheetFormatPr defaultColWidth="9" defaultRowHeight="16.5"/>
  <cols>
    <col min="1" max="1" width="134.5" style="160" customWidth="1"/>
    <col min="2" max="3" width="13.625" style="160" customWidth="1"/>
    <col min="4" max="16384" width="9" style="160"/>
  </cols>
  <sheetData>
    <row r="1" spans="1:6" ht="25.15" customHeight="1">
      <c r="A1" s="146" t="s">
        <v>1229</v>
      </c>
      <c r="B1" s="203"/>
      <c r="C1" s="203"/>
    </row>
    <row r="2" spans="1:6" ht="25.15" customHeight="1">
      <c r="A2" s="148" t="s">
        <v>756</v>
      </c>
      <c r="B2" s="148" t="s">
        <v>757</v>
      </c>
      <c r="C2" s="148" t="s">
        <v>761</v>
      </c>
      <c r="E2" s="336"/>
    </row>
    <row r="3" spans="1:6" ht="25.15" customHeight="1">
      <c r="A3" s="525" t="s">
        <v>758</v>
      </c>
      <c r="B3" s="525"/>
      <c r="C3" s="525"/>
    </row>
    <row r="4" spans="1:6" ht="25.15" customHeight="1">
      <c r="A4" s="147" t="s">
        <v>759</v>
      </c>
      <c r="B4" s="149" t="str">
        <f>IF(제안서작성기준일=제안서작성기준일,"OK","확인 필요")</f>
        <v>OK</v>
      </c>
      <c r="C4" s="149" t="s">
        <v>762</v>
      </c>
      <c r="D4" s="178"/>
      <c r="E4" s="178"/>
      <c r="F4" s="178"/>
    </row>
    <row r="5" spans="1:6" ht="25.15" customHeight="1">
      <c r="A5" s="525" t="s">
        <v>760</v>
      </c>
      <c r="B5" s="525"/>
      <c r="C5" s="525"/>
      <c r="D5" s="178"/>
      <c r="E5" s="178"/>
      <c r="F5" s="178"/>
    </row>
    <row r="6" spans="1:6" ht="87" customHeight="1">
      <c r="A6" s="147" t="s">
        <v>828</v>
      </c>
      <c r="B6" s="149" t="s">
        <v>768</v>
      </c>
      <c r="C6" s="151" t="s">
        <v>763</v>
      </c>
      <c r="D6" s="178"/>
      <c r="E6" s="178"/>
      <c r="F6" s="178"/>
    </row>
    <row r="7" spans="1:6" ht="25.15" customHeight="1">
      <c r="A7" s="525" t="s">
        <v>769</v>
      </c>
      <c r="B7" s="525"/>
      <c r="C7" s="525"/>
      <c r="D7" s="178"/>
      <c r="E7" s="178"/>
      <c r="F7" s="178"/>
    </row>
    <row r="8" spans="1:6" ht="25.15" customHeight="1">
      <c r="A8" s="147" t="s">
        <v>770</v>
      </c>
      <c r="B8" s="149" t="str">
        <f>IF((SUM('2.6 제안사 투자현황'!N:N)=SUM('2.6 제안사 투자현황'!T:T)+SUM('2.6 제안사 투자현황'!X:X)+SUM('2.6 제안사 투자현황'!Z:Z)),"OK","확인필요")</f>
        <v>확인필요</v>
      </c>
      <c r="C8" s="149" t="s">
        <v>762</v>
      </c>
      <c r="D8" s="178"/>
      <c r="E8" s="178"/>
      <c r="F8" s="178"/>
    </row>
    <row r="9" spans="1:6" ht="51.4" customHeight="1">
      <c r="A9" s="153" t="s">
        <v>772</v>
      </c>
      <c r="B9" s="149" t="s">
        <v>768</v>
      </c>
      <c r="C9" s="151" t="s">
        <v>763</v>
      </c>
      <c r="D9" s="178"/>
      <c r="E9" s="178"/>
      <c r="F9" s="178"/>
    </row>
    <row r="10" spans="1:6" ht="53.65" customHeight="1">
      <c r="A10" s="147" t="s">
        <v>771</v>
      </c>
      <c r="B10" s="149" t="s">
        <v>768</v>
      </c>
      <c r="C10" s="151" t="s">
        <v>763</v>
      </c>
      <c r="D10" s="178"/>
      <c r="E10" s="178"/>
      <c r="F10" s="178"/>
    </row>
    <row r="11" spans="1:6" ht="53.65" customHeight="1">
      <c r="A11" s="147" t="s">
        <v>780</v>
      </c>
      <c r="B11" s="149" t="str">
        <f>IF((COUNTIFS('2.6 제안사 투자현황'!W:W,"YES",'2.6 제안사 투자현황'!O:O,"회수료")= COUNTIF('2.6 제안사 투자현황'!W:W,"YES")),"OK","확인필요")</f>
        <v>OK</v>
      </c>
      <c r="C11" s="149" t="s">
        <v>762</v>
      </c>
      <c r="D11" s="178"/>
      <c r="E11" s="178"/>
      <c r="F11" s="178"/>
    </row>
    <row r="12" spans="1:6" ht="25.15" customHeight="1">
      <c r="A12" s="526" t="s">
        <v>773</v>
      </c>
      <c r="B12" s="527"/>
      <c r="C12" s="528"/>
    </row>
    <row r="13" spans="1:6" ht="25.15" customHeight="1">
      <c r="A13" s="147" t="s">
        <v>801</v>
      </c>
      <c r="B13" s="149" t="str">
        <f>IF(AND(COUNTIF('3.1 대표이사&amp;참여인력 개요'!Q:Q,"대표펀드매니저")=1),"OK","확인필요")</f>
        <v>OK</v>
      </c>
      <c r="C13" s="151" t="s">
        <v>762</v>
      </c>
      <c r="D13" s="178"/>
      <c r="E13" s="178"/>
      <c r="F13" s="178"/>
    </row>
    <row r="14" spans="1:6" ht="78" customHeight="1">
      <c r="A14" s="147" t="s">
        <v>800</v>
      </c>
      <c r="B14" s="149" t="s">
        <v>768</v>
      </c>
      <c r="C14" s="151" t="s">
        <v>763</v>
      </c>
      <c r="D14" s="156"/>
    </row>
    <row r="15" spans="1:6" ht="25.15" customHeight="1">
      <c r="A15" s="525" t="s">
        <v>774</v>
      </c>
      <c r="B15" s="525"/>
      <c r="C15" s="525"/>
    </row>
    <row r="16" spans="1:6" ht="32.85" customHeight="1">
      <c r="A16" s="147" t="s">
        <v>775</v>
      </c>
      <c r="B16" s="149" t="s">
        <v>768</v>
      </c>
      <c r="C16" s="151" t="s">
        <v>763</v>
      </c>
      <c r="D16" s="178"/>
      <c r="E16" s="178"/>
      <c r="F16" s="178"/>
    </row>
    <row r="17" spans="1:15" ht="108.75" customHeight="1">
      <c r="A17" s="155" t="s">
        <v>1001</v>
      </c>
      <c r="B17" s="149" t="s">
        <v>768</v>
      </c>
      <c r="C17" s="151" t="s">
        <v>763</v>
      </c>
    </row>
    <row r="18" spans="1:15" ht="32.1" customHeight="1">
      <c r="A18" s="147" t="s">
        <v>776</v>
      </c>
      <c r="B18" s="149" t="str">
        <f>IF((SUM('3.2 참여인력 투자현황'!T:T)=SUM('3.2 참여인력 투자현황'!AA:AA)+SUM('3.2 참여인력 투자현황'!AE:AE)+SUM('3.2 참여인력 투자현황'!AG:AG)),"OK","확인필요")</f>
        <v>OK</v>
      </c>
      <c r="C18" s="149" t="s">
        <v>762</v>
      </c>
      <c r="D18" s="178"/>
      <c r="E18" s="178"/>
      <c r="F18" s="178"/>
    </row>
    <row r="19" spans="1:15" ht="58.5" customHeight="1">
      <c r="A19" s="153" t="s">
        <v>777</v>
      </c>
      <c r="B19" s="149" t="s">
        <v>768</v>
      </c>
      <c r="C19" s="151" t="s">
        <v>763</v>
      </c>
      <c r="D19" s="179"/>
      <c r="E19" s="179"/>
      <c r="F19" s="179"/>
      <c r="J19" s="179"/>
      <c r="K19" s="179"/>
      <c r="L19" s="179"/>
      <c r="M19" s="179"/>
      <c r="N19" s="179"/>
      <c r="O19" s="179"/>
    </row>
    <row r="20" spans="1:15" ht="55.35" customHeight="1">
      <c r="A20" s="147" t="s">
        <v>778</v>
      </c>
      <c r="B20" s="149" t="s">
        <v>768</v>
      </c>
      <c r="C20" s="151" t="s">
        <v>763</v>
      </c>
      <c r="D20" s="179"/>
      <c r="E20" s="179"/>
      <c r="F20" s="179"/>
      <c r="J20" s="179"/>
      <c r="K20" s="179"/>
      <c r="L20" s="179"/>
      <c r="M20" s="179"/>
      <c r="N20" s="179"/>
      <c r="O20" s="179"/>
    </row>
    <row r="21" spans="1:15" ht="32.1" customHeight="1">
      <c r="A21" s="147" t="s">
        <v>779</v>
      </c>
      <c r="B21" s="149" t="str">
        <f>IF((COUNTIFS('3.2 참여인력 투자현황'!AD:AD,"YES",'3.2 참여인력 투자현황'!V:V,"회수료")= COUNTIF('3.2 참여인력 투자현황'!AD:AD,"YES")),"OK","확인필요")</f>
        <v>OK</v>
      </c>
      <c r="C21" s="149" t="s">
        <v>762</v>
      </c>
      <c r="D21" s="179"/>
      <c r="E21" s="179"/>
      <c r="F21" s="179"/>
      <c r="J21" s="179"/>
      <c r="K21" s="179"/>
      <c r="L21" s="179"/>
      <c r="M21" s="179"/>
      <c r="N21" s="179"/>
      <c r="O21" s="179"/>
    </row>
    <row r="22" spans="1:15" ht="25.15" customHeight="1">
      <c r="A22" s="525" t="s">
        <v>781</v>
      </c>
      <c r="B22" s="525"/>
      <c r="C22" s="525"/>
    </row>
    <row r="23" spans="1:15" ht="23.1" customHeight="1">
      <c r="A23" s="147" t="s">
        <v>782</v>
      </c>
      <c r="B23" s="149" t="s">
        <v>768</v>
      </c>
      <c r="C23" s="151" t="s">
        <v>763</v>
      </c>
      <c r="D23" s="154"/>
      <c r="E23" s="154"/>
      <c r="F23" s="154"/>
      <c r="J23" s="154"/>
      <c r="K23" s="154"/>
      <c r="L23" s="154"/>
      <c r="M23" s="154"/>
      <c r="N23" s="154"/>
      <c r="O23" s="154"/>
    </row>
    <row r="24" spans="1:15" ht="23.1" customHeight="1">
      <c r="A24" s="147" t="s">
        <v>783</v>
      </c>
      <c r="B24" s="149" t="str">
        <f>IF(COUNTIFS('3.4 대표이사&amp;참여인력 경력'!S:S,"YES",'3.4 대표이사&amp;참여인력 경력'!T:T,"비투자업무")=1,"확인필요","OK")</f>
        <v>OK</v>
      </c>
      <c r="C24" s="151" t="s">
        <v>762</v>
      </c>
      <c r="D24" s="178"/>
      <c r="E24" s="178"/>
      <c r="F24" s="178"/>
    </row>
    <row r="25" spans="1:15" ht="125.65" customHeight="1">
      <c r="A25" s="155" t="s">
        <v>799</v>
      </c>
      <c r="B25" s="149" t="s">
        <v>768</v>
      </c>
      <c r="C25" s="151" t="s">
        <v>763</v>
      </c>
      <c r="D25" s="178"/>
      <c r="E25" s="178"/>
      <c r="F25" s="178"/>
    </row>
    <row r="26" spans="1:15" ht="25.15" customHeight="1">
      <c r="A26" s="525" t="s">
        <v>784</v>
      </c>
      <c r="B26" s="525"/>
      <c r="C26" s="525"/>
    </row>
    <row r="27" spans="1:15" ht="43.9" customHeight="1">
      <c r="A27" s="147" t="s">
        <v>785</v>
      </c>
      <c r="B27" s="149" t="s">
        <v>768</v>
      </c>
      <c r="C27" s="151" t="s">
        <v>763</v>
      </c>
      <c r="D27" s="178"/>
      <c r="E27" s="178"/>
      <c r="F27" s="178"/>
    </row>
    <row r="28" spans="1:15">
      <c r="A28" s="524" t="s">
        <v>1213</v>
      </c>
      <c r="B28" s="524"/>
      <c r="C28" s="524"/>
    </row>
    <row r="29" spans="1:15" ht="99">
      <c r="A29" s="333" t="s">
        <v>1214</v>
      </c>
      <c r="B29" s="334" t="s">
        <v>768</v>
      </c>
      <c r="C29" s="335" t="s">
        <v>763</v>
      </c>
    </row>
  </sheetData>
  <mergeCells count="8">
    <mergeCell ref="A28:C28"/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 B29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E1:AG30"/>
  <sheetViews>
    <sheetView topLeftCell="E4" zoomScaleNormal="100" workbookViewId="0">
      <selection activeCell="E4" sqref="E4:E5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8.625" style="1" customWidth="1"/>
    <col min="9" max="9" width="20.875" style="1" customWidth="1"/>
    <col min="10" max="10" width="17.75" style="1" customWidth="1"/>
    <col min="11" max="12" width="17.75" style="161" customWidth="1"/>
    <col min="13" max="13" width="13.875" style="1" customWidth="1"/>
    <col min="14" max="14" width="7.625" style="1" customWidth="1"/>
    <col min="15" max="15" width="12" style="1" customWidth="1"/>
    <col min="16" max="16" width="4.625" style="1" customWidth="1"/>
    <col min="17" max="17" width="8.625" style="1" customWidth="1"/>
    <col min="18" max="19" width="6.625" style="1" customWidth="1"/>
    <col min="20" max="20" width="10.625" style="1" customWidth="1"/>
    <col min="21" max="21" width="12.75" style="1" customWidth="1"/>
    <col min="22" max="22" width="11.875" style="1" customWidth="1"/>
    <col min="23" max="23" width="12.75" style="1" customWidth="1"/>
    <col min="24" max="24" width="9.625" style="1" customWidth="1"/>
    <col min="25" max="26" width="7.625" style="1" customWidth="1"/>
    <col min="27" max="27" width="12.5" style="1" customWidth="1"/>
    <col min="28" max="29" width="6.125" style="1" customWidth="1"/>
    <col min="30" max="30" width="6.625" style="1" customWidth="1"/>
    <col min="31" max="31" width="9.625" style="1" customWidth="1"/>
    <col min="32" max="32" width="6.625" style="1" customWidth="1"/>
    <col min="33" max="16384" width="9" style="1"/>
  </cols>
  <sheetData>
    <row r="1" spans="5:33" ht="13.5" hidden="1" customHeight="1">
      <c r="V1" s="244" t="s">
        <v>715</v>
      </c>
      <c r="W1" s="244"/>
    </row>
    <row r="2" spans="5:33" ht="13.5" hidden="1" customHeight="1">
      <c r="V2" s="244"/>
      <c r="W2" s="244"/>
    </row>
    <row r="3" spans="5:33" ht="13.5" hidden="1" customHeight="1">
      <c r="V3" s="244"/>
      <c r="W3" s="244"/>
    </row>
    <row r="4" spans="5:33" ht="13.5" customHeight="1">
      <c r="E4" s="529" t="s">
        <v>408</v>
      </c>
      <c r="F4" s="531" t="s">
        <v>409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3"/>
      <c r="S4" s="531" t="s">
        <v>410</v>
      </c>
      <c r="T4" s="532"/>
      <c r="U4" s="533"/>
      <c r="V4" s="534" t="s">
        <v>938</v>
      </c>
      <c r="W4" s="535"/>
      <c r="X4" s="531" t="s">
        <v>452</v>
      </c>
      <c r="Y4" s="532"/>
      <c r="Z4" s="532"/>
      <c r="AA4" s="532"/>
      <c r="AB4" s="532"/>
      <c r="AC4" s="533"/>
      <c r="AD4" s="531" t="s">
        <v>411</v>
      </c>
      <c r="AE4" s="532"/>
      <c r="AF4" s="533"/>
      <c r="AG4" s="1" t="s">
        <v>831</v>
      </c>
    </row>
    <row r="5" spans="5:33" ht="54">
      <c r="E5" s="530"/>
      <c r="F5" s="25" t="s">
        <v>0</v>
      </c>
      <c r="G5" s="25" t="s">
        <v>412</v>
      </c>
      <c r="H5" s="35" t="s">
        <v>701</v>
      </c>
      <c r="I5" s="228" t="s">
        <v>903</v>
      </c>
      <c r="J5" s="227" t="s">
        <v>904</v>
      </c>
      <c r="K5" s="227" t="s">
        <v>905</v>
      </c>
      <c r="L5" s="245" t="s">
        <v>999</v>
      </c>
      <c r="M5" s="227" t="s">
        <v>906</v>
      </c>
      <c r="N5" s="228" t="s">
        <v>907</v>
      </c>
      <c r="O5" s="228" t="s">
        <v>413</v>
      </c>
      <c r="P5" s="228" t="s">
        <v>108</v>
      </c>
      <c r="Q5" s="228" t="s">
        <v>414</v>
      </c>
      <c r="R5" s="228" t="s">
        <v>415</v>
      </c>
      <c r="S5" s="228" t="s">
        <v>277</v>
      </c>
      <c r="T5" s="228" t="s">
        <v>1</v>
      </c>
      <c r="U5" s="228" t="s">
        <v>2</v>
      </c>
      <c r="V5" s="228" t="s">
        <v>908</v>
      </c>
      <c r="W5" s="228" t="s">
        <v>909</v>
      </c>
      <c r="X5" s="228" t="s">
        <v>416</v>
      </c>
      <c r="Y5" s="228" t="s">
        <v>417</v>
      </c>
      <c r="Z5" s="228" t="s">
        <v>418</v>
      </c>
      <c r="AA5" s="228" t="s">
        <v>737</v>
      </c>
      <c r="AB5" s="228" t="s">
        <v>419</v>
      </c>
      <c r="AC5" s="228" t="s">
        <v>420</v>
      </c>
      <c r="AD5" s="228" t="s">
        <v>285</v>
      </c>
      <c r="AE5" s="228" t="s">
        <v>421</v>
      </c>
      <c r="AF5" s="228" t="s">
        <v>422</v>
      </c>
    </row>
    <row r="6" spans="5:33" hidden="1">
      <c r="H6" s="16"/>
      <c r="I6" s="17"/>
      <c r="J6" s="16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</row>
    <row r="7" spans="5:33" hidden="1">
      <c r="H7" s="16"/>
      <c r="I7" s="17"/>
      <c r="J7" s="16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  <c r="AD7" s="163"/>
      <c r="AE7" s="163"/>
      <c r="AF7" s="163"/>
    </row>
    <row r="8" spans="5:33" hidden="1">
      <c r="H8" s="16"/>
      <c r="I8" s="17"/>
      <c r="J8" s="16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  <c r="AD8" s="163"/>
      <c r="AE8" s="163"/>
      <c r="AF8" s="163"/>
    </row>
    <row r="9" spans="5:33" hidden="1">
      <c r="H9" s="16"/>
      <c r="I9" s="17"/>
      <c r="J9" s="16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  <c r="AD9" s="163"/>
      <c r="AE9" s="163"/>
      <c r="AF9" s="163"/>
    </row>
    <row r="10" spans="5:33" hidden="1">
      <c r="H10" s="16"/>
      <c r="I10" s="17"/>
      <c r="J10" s="16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</row>
    <row r="11" spans="5:33" ht="67.5">
      <c r="E11" s="67">
        <v>45382</v>
      </c>
      <c r="F11" s="268" t="s">
        <v>1077</v>
      </c>
      <c r="G11" s="230" t="s">
        <v>1078</v>
      </c>
      <c r="H11" s="139" t="s">
        <v>1002</v>
      </c>
      <c r="I11" s="139" t="s">
        <v>1079</v>
      </c>
      <c r="J11" s="231" t="s">
        <v>1081</v>
      </c>
      <c r="K11" s="232" t="s">
        <v>1085</v>
      </c>
      <c r="L11" s="232" t="s">
        <v>1086</v>
      </c>
      <c r="M11" s="37">
        <v>200000</v>
      </c>
      <c r="N11" s="191" t="s">
        <v>1087</v>
      </c>
      <c r="O11" s="34">
        <v>10</v>
      </c>
      <c r="P11" s="34">
        <v>5</v>
      </c>
      <c r="Q11" s="34" t="s">
        <v>3</v>
      </c>
      <c r="R11" s="233">
        <v>0.2</v>
      </c>
      <c r="S11" s="233">
        <v>7.0000000000000007E-2</v>
      </c>
      <c r="T11" s="40"/>
      <c r="U11" s="40"/>
      <c r="V11" s="40" t="s">
        <v>1088</v>
      </c>
      <c r="W11" s="34" t="s">
        <v>1082</v>
      </c>
      <c r="X11" s="40"/>
      <c r="Y11" s="40" t="s">
        <v>1089</v>
      </c>
      <c r="Z11" s="40">
        <v>10000</v>
      </c>
      <c r="AA11" s="40" t="s">
        <v>1090</v>
      </c>
      <c r="AB11" s="37">
        <v>3</v>
      </c>
      <c r="AC11" s="91">
        <v>3</v>
      </c>
      <c r="AD11" s="34" t="s">
        <v>1091</v>
      </c>
      <c r="AE11" s="34" t="s">
        <v>1092</v>
      </c>
      <c r="AF11" s="34" t="s">
        <v>1093</v>
      </c>
    </row>
    <row r="12" spans="5:33">
      <c r="E12" s="150"/>
      <c r="N12" s="32"/>
    </row>
    <row r="13" spans="5:33">
      <c r="N13" s="32"/>
    </row>
    <row r="14" spans="5:33">
      <c r="N14" s="32"/>
    </row>
    <row r="15" spans="5:33">
      <c r="N15" s="32"/>
    </row>
    <row r="28" spans="13:21">
      <c r="M28" s="190"/>
    </row>
    <row r="29" spans="13:21">
      <c r="N29" s="161"/>
    </row>
    <row r="30" spans="13:21" ht="16.5">
      <c r="U30"/>
    </row>
  </sheetData>
  <mergeCells count="6">
    <mergeCell ref="E4:E5"/>
    <mergeCell ref="F4:R4"/>
    <mergeCell ref="S4:U4"/>
    <mergeCell ref="X4:AC4"/>
    <mergeCell ref="AD4:AF4"/>
    <mergeCell ref="V4:W4"/>
  </mergeCells>
  <phoneticPr fontId="1" type="noConversion"/>
  <dataValidations count="10">
    <dataValidation allowBlank="1" showInputMessage="1" showErrorMessage="1" error="숫자로 입력" sqref="AA11"/>
    <dataValidation type="decimal" allowBlank="1" showInputMessage="1" showErrorMessage="1" error="숫자로 입력" sqref="AB11">
      <formula1>0</formula1>
      <formula2>1000000</formula2>
    </dataValidation>
    <dataValidation type="decimal" allowBlank="1" showInputMessage="1" showErrorMessage="1" error="%로 입력" sqref="S11">
      <formula1>0</formula1>
      <formula2>99.9</formula2>
    </dataValidation>
    <dataValidation type="decimal" allowBlank="1" showInputMessage="1" showErrorMessage="1" error="숫자로 입력" sqref="O11:P11">
      <formula1>0.1</formula1>
      <formula2>99</formula2>
    </dataValidation>
    <dataValidation type="list" allowBlank="1" showInputMessage="1" showErrorMessage="1" sqref="Q11">
      <formula1>납입방식</formula1>
    </dataValidation>
    <dataValidation type="list" allowBlank="1" showInputMessage="1" showErrorMessage="1" sqref="V11">
      <formula1>민간출자자인센티브</formula1>
    </dataValidation>
    <dataValidation type="list" allowBlank="1" showInputMessage="1" showErrorMessage="1" sqref="W11">
      <formula1>운용사인센티브</formula1>
    </dataValidation>
    <dataValidation type="list" allowBlank="1" showInputMessage="1" showErrorMessage="1" error="목록에서 선택" sqref="G11">
      <formula1>펀드법적유형</formula1>
    </dataValidation>
    <dataValidation type="list" allowBlank="1" showInputMessage="1" showErrorMessage="1" sqref="I11">
      <formula1>주목적_투자제안형</formula1>
    </dataValidation>
    <dataValidation type="list" allowBlank="1" showInputMessage="1" showErrorMessage="1" sqref="H11">
      <formula1>구분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목록값'!$C$11:$C$12</xm:f>
          </x14:formula1>
          <xm:sqref>J11</xm:sqref>
        </x14:dataValidation>
        <x14:dataValidation type="list" allowBlank="1" showInputMessage="1" showErrorMessage="1" error="숫자로 입력">
          <x14:formula1>
            <xm:f>'열제목별 목록값'!$I$6:$I$8</xm:f>
          </x14:formula1>
          <xm:sqref>M11</xm:sqref>
        </x14:dataValidation>
        <x14:dataValidation type="list" allowBlank="1" showInputMessage="1" showErrorMessage="1" error="숫자로 입력">
          <x14:formula1>
            <xm:f>'열제목별 목록값'!$C$19:$C$20</xm:f>
          </x14:formula1>
          <xm:sqref>N11</xm:sqref>
        </x14:dataValidation>
        <x14:dataValidation type="list" allowBlank="1" showInputMessage="1" showErrorMessage="1">
          <x14:formula1>
            <xm:f>'열제목별 목록값'!$C$16:$C$17</xm:f>
          </x14:formula1>
          <xm:sqref>L11</xm:sqref>
        </x14:dataValidation>
        <x14:dataValidation type="list" allowBlank="1" showInputMessage="1" showErrorMessage="1">
          <x14:formula1>
            <xm:f>'열제목별 목록값'!$C$14:$C$15</xm:f>
          </x14:formula1>
          <xm:sqref>K11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8" hidden="1" customWidth="1"/>
    <col min="5" max="5" width="53.625" style="68" customWidth="1"/>
    <col min="6" max="6" width="40.625" style="68" customWidth="1"/>
    <col min="7" max="8" width="15.625" style="68" customWidth="1"/>
    <col min="9" max="9" width="62.625" style="68" bestFit="1" customWidth="1"/>
    <col min="10" max="10" width="34.75" style="68" customWidth="1"/>
    <col min="11" max="16384" width="9" style="68"/>
  </cols>
  <sheetData>
    <row r="1" spans="5:10" hidden="1"/>
    <row r="2" spans="5:10" hidden="1"/>
    <row r="3" spans="5:10" hidden="1"/>
    <row r="4" spans="5:10">
      <c r="E4" s="29" t="s">
        <v>4</v>
      </c>
      <c r="F4" s="29" t="s">
        <v>5</v>
      </c>
      <c r="G4" s="29" t="s">
        <v>423</v>
      </c>
      <c r="H4" s="29" t="s">
        <v>418</v>
      </c>
      <c r="I4" s="29" t="s">
        <v>787</v>
      </c>
      <c r="J4" s="29" t="s">
        <v>6</v>
      </c>
    </row>
    <row r="5" spans="5:10" hidden="1">
      <c r="E5" s="29"/>
      <c r="F5" s="29"/>
      <c r="G5" s="29"/>
      <c r="H5" s="29"/>
      <c r="J5" s="29"/>
    </row>
    <row r="6" spans="5:10" hidden="1">
      <c r="E6" s="29"/>
      <c r="F6" s="29"/>
      <c r="G6" s="29"/>
      <c r="H6" s="29"/>
      <c r="J6" s="29"/>
    </row>
    <row r="7" spans="5:10" hidden="1">
      <c r="E7" s="29"/>
      <c r="F7" s="29"/>
      <c r="G7" s="29"/>
      <c r="H7" s="29"/>
      <c r="I7" s="29" t="s">
        <v>6</v>
      </c>
      <c r="J7" s="29"/>
    </row>
    <row r="8" spans="5:10" hidden="1">
      <c r="E8" s="29"/>
      <c r="F8" s="29"/>
      <c r="G8" s="29"/>
      <c r="H8" s="29"/>
      <c r="I8" s="29"/>
      <c r="J8" s="29"/>
    </row>
    <row r="9" spans="5:10" hidden="1">
      <c r="E9" s="29"/>
      <c r="F9" s="29"/>
      <c r="G9" s="29"/>
      <c r="H9" s="29"/>
      <c r="I9" s="29"/>
      <c r="J9" s="29"/>
    </row>
    <row r="10" spans="5:10" hidden="1">
      <c r="E10" s="29"/>
      <c r="F10" s="29"/>
      <c r="G10" s="29"/>
      <c r="H10" s="29"/>
      <c r="I10" s="29"/>
      <c r="J10" s="29"/>
    </row>
    <row r="11" spans="5:10" s="26" customFormat="1">
      <c r="E11" s="328" t="s">
        <v>1094</v>
      </c>
      <c r="F11" s="328" t="s">
        <v>1095</v>
      </c>
      <c r="G11" s="234" t="s">
        <v>1096</v>
      </c>
      <c r="H11" s="329">
        <v>65500</v>
      </c>
      <c r="I11" s="91"/>
      <c r="J11" s="38"/>
    </row>
    <row r="12" spans="5:10" s="26" customFormat="1">
      <c r="E12" s="288" t="s">
        <v>1097</v>
      </c>
      <c r="F12" s="288" t="s">
        <v>1099</v>
      </c>
      <c r="G12" s="289" t="s">
        <v>8</v>
      </c>
      <c r="H12" s="235">
        <v>20000</v>
      </c>
      <c r="I12" s="290" t="s">
        <v>1101</v>
      </c>
      <c r="J12" s="289"/>
    </row>
    <row r="13" spans="5:10" s="26" customFormat="1">
      <c r="E13" s="288" t="s">
        <v>1098</v>
      </c>
      <c r="F13" s="288" t="s">
        <v>1100</v>
      </c>
      <c r="G13" s="289" t="s">
        <v>8</v>
      </c>
      <c r="H13" s="235">
        <v>20000</v>
      </c>
      <c r="I13" s="290" t="s">
        <v>1101</v>
      </c>
      <c r="J13" s="289" t="s">
        <v>1102</v>
      </c>
    </row>
    <row r="14" spans="5:10" s="26" customFormat="1">
      <c r="E14" s="288"/>
      <c r="F14" s="288"/>
      <c r="G14" s="289"/>
      <c r="H14" s="235"/>
      <c r="I14" s="290"/>
      <c r="J14" s="289"/>
    </row>
    <row r="15" spans="5:10" s="26" customFormat="1">
      <c r="E15" s="288"/>
      <c r="F15" s="288"/>
      <c r="G15" s="289"/>
      <c r="H15" s="235"/>
      <c r="I15" s="290"/>
      <c r="J15" s="289"/>
    </row>
    <row r="16" spans="5:10" s="26" customFormat="1">
      <c r="E16" s="288"/>
      <c r="F16" s="288"/>
      <c r="G16" s="289"/>
      <c r="H16" s="235"/>
      <c r="I16" s="290"/>
      <c r="J16" s="289"/>
    </row>
    <row r="17" spans="5:10" s="26" customFormat="1">
      <c r="E17" s="288"/>
      <c r="F17" s="288"/>
      <c r="G17" s="289"/>
      <c r="H17" s="235"/>
      <c r="I17" s="290"/>
      <c r="J17" s="289"/>
    </row>
    <row r="18" spans="5:10" s="26" customFormat="1">
      <c r="E18" s="288"/>
      <c r="F18" s="288"/>
      <c r="G18" s="289"/>
      <c r="H18" s="235"/>
      <c r="I18" s="290"/>
      <c r="J18" s="289"/>
    </row>
    <row r="19" spans="5:10" s="26" customFormat="1">
      <c r="E19" s="288"/>
      <c r="F19" s="288"/>
      <c r="G19" s="289"/>
      <c r="H19" s="235"/>
      <c r="I19" s="290"/>
      <c r="J19" s="289"/>
    </row>
    <row r="20" spans="5:10" s="26" customFormat="1">
      <c r="E20" s="288"/>
      <c r="F20" s="288"/>
      <c r="G20" s="289"/>
      <c r="H20" s="235"/>
      <c r="I20" s="290"/>
      <c r="J20" s="289"/>
    </row>
    <row r="21" spans="5:10" s="26" customFormat="1">
      <c r="E21" s="288"/>
      <c r="F21" s="288"/>
      <c r="G21" s="289"/>
      <c r="H21" s="235"/>
      <c r="I21" s="290"/>
      <c r="J21" s="289"/>
    </row>
    <row r="22" spans="5:10" s="26" customFormat="1">
      <c r="E22" s="288"/>
      <c r="F22" s="288"/>
      <c r="G22" s="289"/>
      <c r="H22" s="235"/>
      <c r="I22" s="290"/>
      <c r="J22" s="289"/>
    </row>
    <row r="23" spans="5:10" s="26" customFormat="1">
      <c r="E23" s="288"/>
      <c r="F23" s="288"/>
      <c r="G23" s="289"/>
      <c r="H23" s="235"/>
      <c r="I23" s="290"/>
      <c r="J23" s="289"/>
    </row>
    <row r="24" spans="5:10" s="26" customFormat="1">
      <c r="E24" s="288"/>
      <c r="F24" s="288"/>
      <c r="G24" s="289"/>
      <c r="H24" s="235"/>
      <c r="I24" s="290"/>
      <c r="J24" s="289"/>
    </row>
    <row r="25" spans="5:10" s="26" customFormat="1">
      <c r="E25" s="288"/>
      <c r="F25" s="288"/>
      <c r="G25" s="289"/>
      <c r="H25" s="235"/>
      <c r="I25" s="290"/>
      <c r="J25" s="289"/>
    </row>
    <row r="26" spans="5:10" s="26" customFormat="1">
      <c r="E26" s="288"/>
      <c r="F26" s="288"/>
      <c r="G26" s="289"/>
      <c r="H26" s="235"/>
      <c r="I26" s="290"/>
      <c r="J26" s="289"/>
    </row>
    <row r="27" spans="5:10" s="26" customFormat="1">
      <c r="E27" s="288"/>
      <c r="F27" s="288"/>
      <c r="G27" s="289"/>
      <c r="H27" s="235"/>
      <c r="I27" s="290"/>
      <c r="J27" s="289"/>
    </row>
    <row r="28" spans="5:10" s="26" customFormat="1">
      <c r="E28" s="288"/>
      <c r="F28" s="288"/>
      <c r="G28" s="289"/>
      <c r="H28" s="235"/>
      <c r="I28" s="290"/>
      <c r="J28" s="289"/>
    </row>
    <row r="29" spans="5:10" s="26" customFormat="1">
      <c r="E29" s="288"/>
      <c r="F29" s="288"/>
      <c r="G29" s="289"/>
      <c r="H29" s="235"/>
      <c r="I29" s="290"/>
      <c r="J29" s="289"/>
    </row>
    <row r="30" spans="5:10" s="26" customFormat="1">
      <c r="E30" s="288"/>
      <c r="F30" s="288"/>
      <c r="G30" s="289"/>
      <c r="H30" s="235"/>
      <c r="I30" s="290"/>
      <c r="J30" s="289"/>
    </row>
    <row r="31" spans="5:10" s="26" customFormat="1">
      <c r="E31" s="288"/>
      <c r="F31" s="288"/>
      <c r="G31" s="289"/>
      <c r="H31" s="235"/>
      <c r="I31" s="290"/>
      <c r="J31" s="289"/>
    </row>
    <row r="32" spans="5:10" s="26" customFormat="1">
      <c r="E32" s="288"/>
      <c r="F32" s="288"/>
      <c r="G32" s="289"/>
      <c r="H32" s="235"/>
      <c r="I32" s="290"/>
      <c r="J32" s="289"/>
    </row>
    <row r="33" spans="5:10" s="26" customFormat="1">
      <c r="E33" s="288"/>
      <c r="F33" s="288"/>
      <c r="G33" s="289"/>
      <c r="H33" s="235"/>
      <c r="I33" s="290"/>
      <c r="J33" s="289"/>
    </row>
    <row r="34" spans="5:10" s="26" customFormat="1">
      <c r="E34" s="288"/>
      <c r="F34" s="288"/>
      <c r="G34" s="289"/>
      <c r="H34" s="235"/>
      <c r="I34" s="290"/>
      <c r="J34" s="289"/>
    </row>
    <row r="35" spans="5:10" s="26" customFormat="1">
      <c r="E35" s="288"/>
      <c r="F35" s="288"/>
      <c r="G35" s="289"/>
      <c r="H35" s="235"/>
      <c r="I35" s="290"/>
      <c r="J35" s="289"/>
    </row>
    <row r="36" spans="5:10" s="26" customFormat="1">
      <c r="E36" s="288"/>
      <c r="F36" s="288"/>
      <c r="G36" s="289"/>
      <c r="H36" s="235"/>
      <c r="I36" s="290"/>
      <c r="J36" s="289"/>
    </row>
    <row r="37" spans="5:10" s="26" customFormat="1">
      <c r="E37" s="288"/>
      <c r="F37" s="288"/>
      <c r="G37" s="289"/>
      <c r="H37" s="235"/>
      <c r="I37" s="290"/>
      <c r="J37" s="289"/>
    </row>
    <row r="38" spans="5:10" s="26" customFormat="1">
      <c r="E38" s="288"/>
      <c r="F38" s="288"/>
      <c r="G38" s="289"/>
      <c r="H38" s="235"/>
      <c r="I38" s="290"/>
      <c r="J38" s="289"/>
    </row>
    <row r="39" spans="5:10" s="26" customFormat="1">
      <c r="E39" s="288"/>
      <c r="F39" s="288"/>
      <c r="G39" s="289"/>
      <c r="H39" s="235"/>
      <c r="I39" s="290"/>
      <c r="J39" s="289"/>
    </row>
    <row r="40" spans="5:10" s="26" customFormat="1">
      <c r="E40" s="288"/>
      <c r="F40" s="288"/>
      <c r="G40" s="289"/>
      <c r="H40" s="235"/>
      <c r="I40" s="290"/>
      <c r="J40" s="289"/>
    </row>
    <row r="41" spans="5:10" s="26" customFormat="1">
      <c r="E41" s="288"/>
      <c r="F41" s="288"/>
      <c r="G41" s="289"/>
      <c r="H41" s="235"/>
      <c r="I41" s="290"/>
      <c r="J41" s="289"/>
    </row>
    <row r="42" spans="5:10" s="26" customFormat="1">
      <c r="E42" s="288"/>
      <c r="F42" s="288"/>
      <c r="G42" s="289"/>
      <c r="H42" s="235"/>
      <c r="I42" s="290"/>
      <c r="J42" s="289"/>
    </row>
    <row r="43" spans="5:10" s="26" customFormat="1">
      <c r="E43" s="288"/>
      <c r="F43" s="288"/>
      <c r="G43" s="289"/>
      <c r="H43" s="235"/>
      <c r="I43" s="290"/>
      <c r="J43" s="289"/>
    </row>
    <row r="44" spans="5:10">
      <c r="E44" s="288"/>
      <c r="F44" s="288"/>
      <c r="G44" s="289"/>
      <c r="H44" s="235"/>
      <c r="I44" s="290"/>
      <c r="J44" s="289"/>
    </row>
    <row r="45" spans="5:10">
      <c r="E45" s="288"/>
      <c r="F45" s="288"/>
      <c r="G45" s="289"/>
      <c r="H45" s="235"/>
      <c r="I45" s="290"/>
      <c r="J45" s="289"/>
    </row>
  </sheetData>
  <phoneticPr fontId="1" type="noConversion"/>
  <dataValidations count="7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  <dataValidation type="list" allowBlank="1" showInputMessage="1" showErrorMessage="1" sqref="E12:E45">
      <formula1>출자자유형</formula1>
    </dataValidation>
    <dataValidation type="custom" allowBlank="1" showErrorMessage="1" error="목록에서 선택" promptTitle="출자확정여부유형" prompt="구분유형 중에서 선택하세요 !" sqref="G11">
      <formula1>"""정책출자"""</formula1>
    </dataValidation>
    <dataValidation type="custom" allowBlank="1" showErrorMessage="1" error="목록에서 선택" promptTitle="출자자유형" prompt="구분유형 중에서 선택하세요 !" sqref="E11">
      <formula1>"""정책출자자"""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숫자로 입력">
          <x14:formula1>
            <xm:f>'열제목별 목록값'!$I$9:$I$11</xm:f>
          </x14:formula1>
          <xm:sqref>H11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E4" zoomScaleNormal="100" workbookViewId="0">
      <selection activeCell="E4" sqref="E4:K4"/>
    </sheetView>
  </sheetViews>
  <sheetFormatPr defaultColWidth="9" defaultRowHeight="16.5"/>
  <cols>
    <col min="1" max="4" width="0" style="68" hidden="1" customWidth="1"/>
    <col min="5" max="8" width="9" style="68"/>
    <col min="9" max="9" width="10.375" style="68" customWidth="1"/>
    <col min="10" max="10" width="11.375" style="68" customWidth="1"/>
    <col min="11" max="11" width="13.5" style="68" customWidth="1"/>
    <col min="12" max="13" width="9.75" style="68" bestFit="1" customWidth="1"/>
    <col min="14" max="14" width="10.5" style="68" customWidth="1"/>
    <col min="15" max="15" width="11.375" style="68" customWidth="1"/>
    <col min="16" max="16" width="9.125" style="68" bestFit="1" customWidth="1"/>
    <col min="17" max="18" width="9" style="68"/>
    <col min="19" max="21" width="9.125" style="68" bestFit="1" customWidth="1"/>
    <col min="22" max="26" width="9" style="68"/>
    <col min="27" max="27" width="9.125" style="68" bestFit="1" customWidth="1"/>
    <col min="28" max="34" width="9" style="68"/>
    <col min="35" max="41" width="9.125" style="68" bestFit="1" customWidth="1"/>
    <col min="42" max="42" width="9.5" style="68" bestFit="1" customWidth="1"/>
    <col min="43" max="74" width="9.125" style="68" bestFit="1" customWidth="1"/>
    <col min="75" max="16384" width="9" style="68"/>
  </cols>
  <sheetData>
    <row r="1" spans="5:76" hidden="1"/>
    <row r="2" spans="5:76" hidden="1"/>
    <row r="3" spans="5:76" hidden="1"/>
    <row r="4" spans="5:76">
      <c r="E4" s="531" t="s">
        <v>9</v>
      </c>
      <c r="F4" s="532"/>
      <c r="G4" s="532"/>
      <c r="H4" s="532"/>
      <c r="I4" s="532"/>
      <c r="J4" s="532"/>
      <c r="K4" s="533"/>
      <c r="L4" s="531" t="s">
        <v>10</v>
      </c>
      <c r="M4" s="532"/>
      <c r="N4" s="532"/>
      <c r="O4" s="533"/>
      <c r="P4" s="531" t="s">
        <v>11</v>
      </c>
      <c r="Q4" s="532"/>
      <c r="R4" s="533"/>
      <c r="S4" s="531" t="s">
        <v>12</v>
      </c>
      <c r="T4" s="532"/>
      <c r="U4" s="533"/>
      <c r="V4" s="531" t="s">
        <v>166</v>
      </c>
      <c r="W4" s="532"/>
      <c r="X4" s="532"/>
      <c r="Y4" s="532"/>
      <c r="Z4" s="532"/>
      <c r="AA4" s="533"/>
      <c r="AB4" s="531" t="s">
        <v>13</v>
      </c>
      <c r="AC4" s="532"/>
      <c r="AD4" s="532"/>
      <c r="AE4" s="532"/>
      <c r="AF4" s="532"/>
      <c r="AG4" s="532"/>
      <c r="AH4" s="533"/>
      <c r="AI4" s="536" t="s">
        <v>14</v>
      </c>
      <c r="AJ4" s="537"/>
      <c r="AK4" s="537"/>
      <c r="AL4" s="537"/>
      <c r="AM4" s="537"/>
      <c r="AN4" s="537"/>
      <c r="AO4" s="537"/>
      <c r="AP4" s="537"/>
      <c r="AQ4" s="538"/>
      <c r="AR4" s="536" t="s">
        <v>15</v>
      </c>
      <c r="AS4" s="537"/>
      <c r="AT4" s="537"/>
      <c r="AU4" s="537"/>
      <c r="AV4" s="537"/>
      <c r="AW4" s="537"/>
      <c r="AX4" s="537"/>
      <c r="AY4" s="537"/>
      <c r="AZ4" s="538"/>
      <c r="BA4" s="536" t="s">
        <v>176</v>
      </c>
      <c r="BB4" s="537"/>
      <c r="BC4" s="537"/>
      <c r="BD4" s="537"/>
      <c r="BE4" s="537"/>
      <c r="BF4" s="537"/>
      <c r="BG4" s="537"/>
      <c r="BH4" s="538"/>
      <c r="BI4" s="536" t="s">
        <v>177</v>
      </c>
      <c r="BJ4" s="537"/>
      <c r="BK4" s="537"/>
      <c r="BL4" s="537"/>
      <c r="BM4" s="537"/>
      <c r="BN4" s="537"/>
      <c r="BO4" s="537"/>
      <c r="BP4" s="538"/>
      <c r="BQ4" s="536" t="s">
        <v>201</v>
      </c>
      <c r="BR4" s="537"/>
      <c r="BS4" s="537"/>
      <c r="BT4" s="537"/>
      <c r="BU4" s="537"/>
      <c r="BV4" s="537"/>
      <c r="BW4" s="537"/>
      <c r="BX4" s="538"/>
    </row>
    <row r="5" spans="5:76" ht="67.5">
      <c r="E5" s="3" t="s">
        <v>305</v>
      </c>
      <c r="F5" s="3" t="s">
        <v>306</v>
      </c>
      <c r="G5" s="3" t="s">
        <v>307</v>
      </c>
      <c r="H5" s="3" t="s">
        <v>16</v>
      </c>
      <c r="I5" s="3" t="s">
        <v>308</v>
      </c>
      <c r="J5" s="3" t="s">
        <v>309</v>
      </c>
      <c r="K5" s="3" t="s">
        <v>791</v>
      </c>
      <c r="L5" s="3" t="s">
        <v>17</v>
      </c>
      <c r="M5" s="3" t="s">
        <v>310</v>
      </c>
      <c r="N5" s="3" t="s">
        <v>721</v>
      </c>
      <c r="O5" s="3" t="s">
        <v>722</v>
      </c>
      <c r="P5" s="3" t="s">
        <v>18</v>
      </c>
      <c r="Q5" s="3" t="s">
        <v>19</v>
      </c>
      <c r="R5" s="3" t="s">
        <v>20</v>
      </c>
      <c r="S5" s="3" t="s">
        <v>311</v>
      </c>
      <c r="T5" s="3" t="s">
        <v>312</v>
      </c>
      <c r="U5" s="3" t="s">
        <v>313</v>
      </c>
      <c r="V5" s="3" t="s">
        <v>163</v>
      </c>
      <c r="W5" s="3" t="s">
        <v>164</v>
      </c>
      <c r="X5" s="3" t="s">
        <v>314</v>
      </c>
      <c r="Y5" s="3" t="s">
        <v>169</v>
      </c>
      <c r="Z5" s="3" t="s">
        <v>315</v>
      </c>
      <c r="AA5" s="3" t="s">
        <v>165</v>
      </c>
      <c r="AB5" s="3" t="s">
        <v>316</v>
      </c>
      <c r="AC5" s="3" t="s">
        <v>22</v>
      </c>
      <c r="AD5" s="3" t="s">
        <v>317</v>
      </c>
      <c r="AE5" s="3" t="s">
        <v>23</v>
      </c>
      <c r="AF5" s="3" t="s">
        <v>318</v>
      </c>
      <c r="AG5" s="3" t="s">
        <v>79</v>
      </c>
      <c r="AH5" s="3" t="s">
        <v>319</v>
      </c>
      <c r="AI5" s="4" t="s">
        <v>24</v>
      </c>
      <c r="AJ5" s="4" t="s">
        <v>320</v>
      </c>
      <c r="AK5" s="4" t="s">
        <v>25</v>
      </c>
      <c r="AL5" s="4" t="s">
        <v>321</v>
      </c>
      <c r="AM5" s="4" t="s">
        <v>27</v>
      </c>
      <c r="AN5" s="4" t="s">
        <v>28</v>
      </c>
      <c r="AO5" s="4" t="s">
        <v>322</v>
      </c>
      <c r="AP5" s="4" t="s">
        <v>29</v>
      </c>
      <c r="AQ5" s="4" t="s">
        <v>323</v>
      </c>
      <c r="AR5" s="4" t="s">
        <v>30</v>
      </c>
      <c r="AS5" s="4" t="s">
        <v>31</v>
      </c>
      <c r="AT5" s="4" t="s">
        <v>324</v>
      </c>
      <c r="AU5" s="4" t="s">
        <v>26</v>
      </c>
      <c r="AV5" s="4" t="s">
        <v>325</v>
      </c>
      <c r="AW5" s="4" t="s">
        <v>28</v>
      </c>
      <c r="AX5" s="4" t="s">
        <v>322</v>
      </c>
      <c r="AY5" s="4" t="s">
        <v>33</v>
      </c>
      <c r="AZ5" s="4" t="s">
        <v>256</v>
      </c>
      <c r="BA5" s="4" t="s">
        <v>34</v>
      </c>
      <c r="BB5" s="4" t="s">
        <v>326</v>
      </c>
      <c r="BC5" s="4" t="s">
        <v>26</v>
      </c>
      <c r="BD5" s="4" t="s">
        <v>325</v>
      </c>
      <c r="BE5" s="4" t="s">
        <v>80</v>
      </c>
      <c r="BF5" s="4" t="s">
        <v>327</v>
      </c>
      <c r="BG5" s="4" t="s">
        <v>37</v>
      </c>
      <c r="BH5" s="4" t="s">
        <v>328</v>
      </c>
      <c r="BI5" s="4" t="s">
        <v>34</v>
      </c>
      <c r="BJ5" s="4" t="s">
        <v>326</v>
      </c>
      <c r="BK5" s="4" t="s">
        <v>26</v>
      </c>
      <c r="BL5" s="4" t="s">
        <v>325</v>
      </c>
      <c r="BM5" s="4" t="s">
        <v>80</v>
      </c>
      <c r="BN5" s="4" t="s">
        <v>327</v>
      </c>
      <c r="BO5" s="4" t="s">
        <v>38</v>
      </c>
      <c r="BP5" s="4" t="s">
        <v>39</v>
      </c>
      <c r="BQ5" s="4" t="s">
        <v>34</v>
      </c>
      <c r="BR5" s="4" t="s">
        <v>35</v>
      </c>
      <c r="BS5" s="4" t="s">
        <v>26</v>
      </c>
      <c r="BT5" s="4" t="s">
        <v>32</v>
      </c>
      <c r="BU5" s="4" t="s">
        <v>80</v>
      </c>
      <c r="BV5" s="4" t="s">
        <v>36</v>
      </c>
      <c r="BW5" s="4" t="s">
        <v>38</v>
      </c>
      <c r="BX5" s="4" t="s">
        <v>39</v>
      </c>
    </row>
    <row r="6" spans="5:76" ht="16.5" hidden="1" customHeight="1"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</row>
    <row r="7" spans="5:76" ht="16.5" hidden="1" customHeight="1"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</row>
    <row r="8" spans="5:76" ht="16.5" hidden="1" customHeight="1"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</row>
    <row r="9" spans="5:76" ht="16.5" hidden="1" customHeight="1"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</row>
    <row r="10" spans="5:76" ht="16.5" hidden="1" customHeight="1"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</row>
    <row r="11" spans="5:76" ht="40.5">
      <c r="E11" s="104" t="s">
        <v>1103</v>
      </c>
      <c r="F11" s="116" t="s">
        <v>1104</v>
      </c>
      <c r="G11" s="116" t="s">
        <v>1105</v>
      </c>
      <c r="H11" s="267" t="s">
        <v>1106</v>
      </c>
      <c r="I11" s="139" t="s">
        <v>159</v>
      </c>
      <c r="J11" s="140">
        <v>555555</v>
      </c>
      <c r="K11" s="141" t="s">
        <v>1107</v>
      </c>
      <c r="L11" s="45">
        <v>36892</v>
      </c>
      <c r="M11" s="45">
        <v>40178</v>
      </c>
      <c r="N11" s="270">
        <v>40207</v>
      </c>
      <c r="O11" s="270">
        <v>40266</v>
      </c>
      <c r="P11" s="267">
        <v>12345</v>
      </c>
      <c r="Q11" s="268" t="s">
        <v>1108</v>
      </c>
      <c r="R11" s="268" t="s">
        <v>1109</v>
      </c>
      <c r="S11" s="142">
        <v>2000</v>
      </c>
      <c r="T11" s="267">
        <v>8</v>
      </c>
      <c r="U11" s="267">
        <v>5</v>
      </c>
      <c r="V11" s="34" t="s">
        <v>114</v>
      </c>
      <c r="W11" s="34" t="s">
        <v>114</v>
      </c>
      <c r="X11" s="34" t="s">
        <v>114</v>
      </c>
      <c r="Y11" s="34" t="s">
        <v>114</v>
      </c>
      <c r="Z11" s="34" t="s">
        <v>114</v>
      </c>
      <c r="AA11" s="143">
        <v>0.3</v>
      </c>
      <c r="AB11" s="267" t="s">
        <v>1106</v>
      </c>
      <c r="AC11" s="267" t="s">
        <v>1110</v>
      </c>
      <c r="AD11" s="267" t="s">
        <v>1111</v>
      </c>
      <c r="AE11" s="267" t="s">
        <v>1112</v>
      </c>
      <c r="AF11" s="267" t="s">
        <v>1112</v>
      </c>
      <c r="AG11" s="267" t="s">
        <v>1112</v>
      </c>
      <c r="AH11" s="104"/>
      <c r="AI11" s="198">
        <f ca="1">SUMPRODUCT( (OFFSET(제안사_펀드현황,0,3,ROWS(제안사_펀드현황),1)="청산료")*1 )</f>
        <v>2</v>
      </c>
      <c r="AJ11" s="199">
        <f ca="1">SUMPRODUCT( (OFFSET(제안사_펀드현황,0,3,ROWS(제안사_펀드현황),1)="청산료")*1, OFFSET(제안사_펀드현황,0,10,ROWS(제안사_펀드현황),1) )</f>
        <v>6000</v>
      </c>
      <c r="AK11" s="199">
        <f ca="1">SUMPRODUCT( (OFFSET(제안사_펀드현황,0,3,ROWS(제안사_펀드현황),1)="청산료")*1, OFFSET(제안사_펀드현황,0,11,ROWS(제안사_펀드현황),1) )</f>
        <v>6000</v>
      </c>
      <c r="AL11" s="199">
        <f ca="1">SUMPRODUCT( (OFFSET(제안사_펀드현황,0,3,ROWS(제안사_펀드현황),1)="청산료")*1, OFFSET(제안사_펀드현황,0,22,ROWS(제안사_펀드현황),1) )</f>
        <v>0</v>
      </c>
      <c r="AM11" s="199">
        <f ca="1">SUMPRODUCT( (OFFSET(제안사_펀드현황,0,3,ROWS(제안사_펀드현황),1)="청산료")*1, OFFSET(제안사_펀드현황,0,23,ROWS(제안사_펀드현황),1) )</f>
        <v>0</v>
      </c>
      <c r="AN11" s="199">
        <f ca="1">SUMPRODUCT( (OFFSET(제안사_펀드현황,0,3,ROWS(제안사_펀드현황),1)="청산료")*1, OFFSET(제안사_펀드현황,0,26,ROWS(제안사_펀드현황),1) )</f>
        <v>21600</v>
      </c>
      <c r="AO11" s="199">
        <f ca="1">SUMPRODUCT( (OFFSET(제안사_펀드현황,0,3,ROWS(제안사_펀드현황),1)="청산료")*1, OFFSET(제안사_펀드현황,0,27,ROWS(제안사_펀드현황),1) )</f>
        <v>0</v>
      </c>
      <c r="AP11" s="200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200">
        <f ca="1">(AN11+AO11)/AK11</f>
        <v>3.6</v>
      </c>
      <c r="AR11" s="144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45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45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45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45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45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45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45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45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44">
        <f ca="1">SUMPRODUCT( (OFFSET(제안사_투자현황,0,0,ROWS(제안사_투자현황),1)="PE펀드계정")*1 )</f>
        <v>8</v>
      </c>
      <c r="BB11" s="144">
        <f ca="1">SUMPRODUCT( (OFFSET(제안사_투자현황,0,0,ROWS(제안사_투자현황),1)="PE펀드계정")*1, (OFFSET(제안사_투자현황,0,10,ROWS(제안사_투자현황),1)="회수료")*1 )</f>
        <v>6</v>
      </c>
      <c r="BC11" s="145">
        <f ca="1">SUMPRODUCT( (OFFSET(제안사_투자현황,0,0,ROWS(제안사_투자현황),1)="PE펀드계정")*1, OFFSET(제안사_투자현황,0,9,ROWS(제안사_투자현황),1) )</f>
        <v>25000</v>
      </c>
      <c r="BD11" s="145">
        <f ca="1">SUMPRODUCT( (OFFSET(제안사_투자현황,0,0,ROWS(제안사_투자현황),1)="PE펀드계정")*1, OFFSET(제안사_투자현황,0,14,ROWS(제안사_투자현황),1) )</f>
        <v>25700</v>
      </c>
      <c r="BE11" s="145">
        <f ca="1">SUMPRODUCT( (OFFSET(제안사_투자현황,0,0,ROWS(제안사_투자현황),1)="PE펀드계정")*1, OFFSET(제안사_투자현황,0,21,ROWS(제안사_투자현황),1) )</f>
        <v>5000</v>
      </c>
      <c r="BF11" s="145">
        <f ca="1">SUMPRODUCT( (OFFSET(제안사_투자현황,0,0,ROWS(제안사_투자현황),1)="PE펀드계정")*1, OFFSET(제안사_투자현황,0,22,ROWS(제안사_투자현황),1) )</f>
        <v>3500</v>
      </c>
      <c r="BG11" s="113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13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44">
        <f ca="1">SUMPRODUCT( (OFFSET(제안사_투자현황,0,0,ROWS(제안사_투자현황),1)="VC펀드계정")*1 )</f>
        <v>2</v>
      </c>
      <c r="BJ11" s="144">
        <f ca="1">SUMPRODUCT( (OFFSET(제안사_투자현황,0,0,ROWS(제안사_투자현황),1)="VC펀드계정")*1, (OFFSET(제안사_투자현황,0,10,ROWS(제안사_투자현황),1)="회수료")*1 )</f>
        <v>1</v>
      </c>
      <c r="BK11" s="121">
        <f ca="1">SUMPRODUCT( (OFFSET(제안사_투자현황,0,0,ROWS(제안사_투자현황),1)="VC펀드계정")*1, OFFSET(제안사_투자현황,0,9,ROWS(제안사_투자현황),1) )</f>
        <v>5000</v>
      </c>
      <c r="BL11" s="121">
        <f ca="1">SUMPRODUCT( (OFFSET(제안사_투자현황,0,0,ROWS(제안사_투자현황),1)="VC펀드계정")*1, OFFSET(제안사_투자현황,0,14,ROWS(제안사_투자현황),1) )</f>
        <v>6000</v>
      </c>
      <c r="BM11" s="121">
        <f ca="1">SUMPRODUCT( (OFFSET(제안사_투자현황,0,0,ROWS(제안사_투자현황),1)="VC펀드계정")*1, OFFSET(제안사_투자현황,0,21,ROWS(제안사_투자현황),1) )</f>
        <v>0</v>
      </c>
      <c r="BN11" s="121">
        <f ca="1">SUMPRODUCT( (OFFSET(제안사_투자현황,0,0,ROWS(제안사_투자현황),1)="VC펀드계정")*1, OFFSET(제안사_투자현황,0,22,ROWS(제안사_투자현황),1) )</f>
        <v>0</v>
      </c>
      <c r="BO11" s="113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13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44">
        <f ca="1">SUMPRODUCT( (OFFSET(제안사_투자현황,0,0,ROWS(제안사_투자현황),1)="기타 주식등 투자펀드계정")*1 )</f>
        <v>0</v>
      </c>
      <c r="BR11" s="144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21">
        <f ca="1">SUMPRODUCT( (OFFSET(제안사_투자현황,0,0,ROWS(제안사_투자현황),1)="기타 주식등 투자펀드계정")*1, OFFSET(제안사_투자현황,0,9,ROWS(제안사_투자현황),1) )</f>
        <v>0</v>
      </c>
      <c r="BT11" s="121">
        <f ca="1">SUMPRODUCT( (OFFSET(제안사_투자현황,0,0,ROWS(제안사_투자현황),1)="기타 주식등 투자펀드계정")*1, OFFSET(제안사_투자현황,0,14,ROWS(제안사_투자현황),1) )</f>
        <v>0</v>
      </c>
      <c r="BU11" s="121">
        <f ca="1">SUMPRODUCT( (OFFSET(제안사_투자현황,0,0,ROWS(제안사_투자현황),1)="기타 주식등 투자펀드계정")*1, OFFSET(제안사_투자현황,0,21,ROWS(제안사_투자현황),1) )</f>
        <v>0</v>
      </c>
      <c r="BV11" s="121">
        <f ca="1">SUMPRODUCT( (OFFSET(제안사_투자현황,0,0,ROWS(제안사_투자현황),1)="기타 주식등 투자펀드계정")*1, OFFSET(제안사_투자현황,0,22,ROWS(제안사_투자현황),1) )</f>
        <v>0</v>
      </c>
      <c r="BW11" s="113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13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</row>
    <row r="27" spans="19:19">
      <c r="S27" s="183"/>
    </row>
    <row r="28" spans="19:19">
      <c r="S28" s="183"/>
    </row>
    <row r="29" spans="19:19">
      <c r="S29" s="183"/>
    </row>
    <row r="30" spans="19:19">
      <c r="S30" s="183"/>
    </row>
  </sheetData>
  <mergeCells count="11">
    <mergeCell ref="E4:K4"/>
    <mergeCell ref="L4:O4"/>
    <mergeCell ref="P4:R4"/>
    <mergeCell ref="S4:U4"/>
    <mergeCell ref="AB4:AH4"/>
    <mergeCell ref="V4:AA4"/>
    <mergeCell ref="AI4:AQ4"/>
    <mergeCell ref="BQ4:BX4"/>
    <mergeCell ref="AR4:AZ4"/>
    <mergeCell ref="BA4:BH4"/>
    <mergeCell ref="BI4:BP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S14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8" hidden="1" customWidth="1"/>
    <col min="5" max="19" width="17.625" style="68" customWidth="1"/>
    <col min="20" max="16384" width="9" style="68"/>
  </cols>
  <sheetData>
    <row r="1" spans="5:19" hidden="1"/>
    <row r="2" spans="5:19" hidden="1"/>
    <row r="3" spans="5:19" hidden="1"/>
    <row r="4" spans="5:19">
      <c r="E4" s="62" t="s">
        <v>40</v>
      </c>
      <c r="F4" s="62" t="s">
        <v>41</v>
      </c>
      <c r="G4" s="62" t="s">
        <v>42</v>
      </c>
      <c r="H4" s="62" t="s">
        <v>43</v>
      </c>
      <c r="I4" s="62" t="s">
        <v>44</v>
      </c>
      <c r="J4" s="62" t="s">
        <v>45</v>
      </c>
      <c r="K4" s="62" t="s">
        <v>46</v>
      </c>
      <c r="L4" s="62" t="s">
        <v>47</v>
      </c>
      <c r="M4" s="62" t="s">
        <v>48</v>
      </c>
      <c r="N4" s="62" t="s">
        <v>49</v>
      </c>
      <c r="O4" s="62" t="s">
        <v>50</v>
      </c>
      <c r="P4" s="62" t="s">
        <v>51</v>
      </c>
      <c r="Q4" s="62" t="s">
        <v>52</v>
      </c>
      <c r="R4" s="62" t="s">
        <v>53</v>
      </c>
      <c r="S4" s="62" t="s">
        <v>54</v>
      </c>
    </row>
    <row r="5" spans="5:19" hidden="1"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</row>
    <row r="6" spans="5:19" hidden="1"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</row>
    <row r="7" spans="5:19" hidden="1"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</row>
    <row r="8" spans="5:19" hidden="1"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</row>
    <row r="9" spans="5:19" hidden="1"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</row>
    <row r="10" spans="5:19" hidden="1"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</row>
    <row r="11" spans="5:19">
      <c r="E11" s="273">
        <v>45291</v>
      </c>
      <c r="F11" s="269">
        <v>10000</v>
      </c>
      <c r="G11" s="269">
        <v>9000</v>
      </c>
      <c r="H11" s="269">
        <v>3000</v>
      </c>
      <c r="I11" s="269">
        <v>1000</v>
      </c>
      <c r="J11" s="269">
        <v>7000</v>
      </c>
      <c r="K11" s="269">
        <v>4000</v>
      </c>
      <c r="L11" s="269">
        <v>2000</v>
      </c>
      <c r="M11" s="269">
        <v>1500</v>
      </c>
      <c r="N11" s="269">
        <v>200</v>
      </c>
      <c r="O11" s="120">
        <f t="shared" ref="O11:P13" si="0">G11/I11</f>
        <v>9</v>
      </c>
      <c r="P11" s="120">
        <f t="shared" si="0"/>
        <v>0.42857142857142855</v>
      </c>
      <c r="Q11" s="120">
        <f>J11/K11</f>
        <v>1.75</v>
      </c>
      <c r="R11" s="120">
        <f>L11/M11</f>
        <v>1.3333333333333333</v>
      </c>
      <c r="S11" s="120">
        <f>N11/J11</f>
        <v>2.8571428571428571E-2</v>
      </c>
    </row>
    <row r="12" spans="5:19">
      <c r="E12" s="273">
        <v>44926</v>
      </c>
      <c r="F12" s="269">
        <v>8000</v>
      </c>
      <c r="G12" s="269">
        <v>7000</v>
      </c>
      <c r="H12" s="269">
        <v>3000</v>
      </c>
      <c r="I12" s="269">
        <v>1000</v>
      </c>
      <c r="J12" s="269">
        <v>1000</v>
      </c>
      <c r="K12" s="269">
        <v>500</v>
      </c>
      <c r="L12" s="269">
        <v>600</v>
      </c>
      <c r="M12" s="269">
        <v>500</v>
      </c>
      <c r="N12" s="269">
        <v>-100</v>
      </c>
      <c r="O12" s="120">
        <f t="shared" si="0"/>
        <v>7</v>
      </c>
      <c r="P12" s="120">
        <f t="shared" si="0"/>
        <v>3</v>
      </c>
      <c r="Q12" s="120">
        <f>J12/K12</f>
        <v>2</v>
      </c>
      <c r="R12" s="120">
        <f>L12/M12</f>
        <v>1.2</v>
      </c>
      <c r="S12" s="120">
        <f>N12/J12</f>
        <v>-0.1</v>
      </c>
    </row>
    <row r="13" spans="5:19">
      <c r="E13" s="273">
        <v>44561</v>
      </c>
      <c r="F13" s="269">
        <v>8000</v>
      </c>
      <c r="G13" s="269">
        <v>7000</v>
      </c>
      <c r="H13" s="269">
        <v>3000</v>
      </c>
      <c r="I13" s="269">
        <v>4000</v>
      </c>
      <c r="J13" s="269">
        <v>1000</v>
      </c>
      <c r="K13" s="269">
        <v>500</v>
      </c>
      <c r="L13" s="269">
        <v>3000</v>
      </c>
      <c r="M13" s="269">
        <v>2500</v>
      </c>
      <c r="N13" s="269">
        <v>500</v>
      </c>
      <c r="O13" s="120">
        <f t="shared" si="0"/>
        <v>1.75</v>
      </c>
      <c r="P13" s="120">
        <f t="shared" si="0"/>
        <v>3</v>
      </c>
      <c r="Q13" s="120">
        <f>J13/K13</f>
        <v>2</v>
      </c>
      <c r="R13" s="120">
        <f>L13/M13</f>
        <v>1.2</v>
      </c>
      <c r="S13" s="120">
        <f>N13/J13</f>
        <v>0.5</v>
      </c>
    </row>
    <row r="14" spans="5:19">
      <c r="E14" s="138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39997558519241921"/>
  </sheetPr>
  <dimension ref="E1:J30"/>
  <sheetViews>
    <sheetView topLeftCell="E4" workbookViewId="0">
      <selection activeCell="E4" sqref="E4"/>
    </sheetView>
  </sheetViews>
  <sheetFormatPr defaultColWidth="9" defaultRowHeight="16.5"/>
  <cols>
    <col min="1" max="4" width="0" style="68" hidden="1" customWidth="1"/>
    <col min="5" max="6" width="17.625" style="68" customWidth="1"/>
    <col min="7" max="7" width="10.75" style="68" customWidth="1"/>
    <col min="8" max="8" width="17.625" style="68" customWidth="1"/>
    <col min="9" max="9" width="15.5" style="68" customWidth="1"/>
    <col min="10" max="10" width="29.375" style="68" customWidth="1"/>
    <col min="11" max="16384" width="9" style="68"/>
  </cols>
  <sheetData>
    <row r="1" spans="5:10" hidden="1"/>
    <row r="2" spans="5:10" hidden="1"/>
    <row r="3" spans="5:10" hidden="1"/>
    <row r="4" spans="5:10">
      <c r="E4" s="62" t="s">
        <v>299</v>
      </c>
      <c r="F4" s="62" t="s">
        <v>300</v>
      </c>
      <c r="G4" s="62" t="s">
        <v>301</v>
      </c>
      <c r="H4" s="62" t="s">
        <v>302</v>
      </c>
      <c r="I4" s="62" t="s">
        <v>303</v>
      </c>
      <c r="J4" s="62" t="s">
        <v>304</v>
      </c>
    </row>
    <row r="5" spans="5:10" hidden="1">
      <c r="E5" s="62"/>
      <c r="F5" s="62"/>
      <c r="G5" s="62"/>
      <c r="H5" s="62"/>
      <c r="I5" s="137"/>
      <c r="J5" s="62"/>
    </row>
    <row r="6" spans="5:10" hidden="1">
      <c r="E6" s="62"/>
      <c r="F6" s="62"/>
      <c r="G6" s="62"/>
      <c r="H6" s="62"/>
      <c r="I6" s="137"/>
      <c r="J6" s="62"/>
    </row>
    <row r="7" spans="5:10" hidden="1">
      <c r="E7" s="62"/>
      <c r="F7" s="62"/>
      <c r="G7" s="62"/>
      <c r="H7" s="62"/>
      <c r="I7" s="137"/>
      <c r="J7" s="62"/>
    </row>
    <row r="8" spans="5:10" hidden="1">
      <c r="E8" s="62"/>
      <c r="F8" s="62"/>
      <c r="G8" s="62"/>
      <c r="H8" s="62"/>
      <c r="I8" s="137"/>
      <c r="J8" s="62"/>
    </row>
    <row r="9" spans="5:10" hidden="1">
      <c r="E9" s="62"/>
      <c r="F9" s="62"/>
      <c r="G9" s="62"/>
      <c r="H9" s="62"/>
      <c r="I9" s="137"/>
      <c r="J9" s="62"/>
    </row>
    <row r="10" spans="5:10" hidden="1">
      <c r="E10" s="62"/>
      <c r="F10" s="62"/>
      <c r="G10" s="62"/>
      <c r="H10" s="62"/>
      <c r="I10" s="137"/>
      <c r="J10" s="62"/>
    </row>
    <row r="11" spans="5:10">
      <c r="E11" s="238" t="s">
        <v>1100</v>
      </c>
      <c r="F11" s="30">
        <v>25000</v>
      </c>
      <c r="G11" s="20">
        <f>IF(ISBLANK(F11),"",F11/'2.1 제안사 개요'!$J$11)</f>
        <v>4.5000045000045001E-2</v>
      </c>
      <c r="H11" s="19"/>
      <c r="I11" s="18"/>
      <c r="J11" s="5"/>
    </row>
    <row r="12" spans="5:10">
      <c r="E12" s="330" t="s">
        <v>1113</v>
      </c>
      <c r="F12" s="30">
        <v>20000</v>
      </c>
      <c r="G12" s="20">
        <f>IF(ISBLANK(F12),"",F12/'2.1 제안사 개요'!$J$11)</f>
        <v>3.6000036000035998E-2</v>
      </c>
      <c r="H12" s="19"/>
      <c r="I12" s="18" t="s">
        <v>114</v>
      </c>
      <c r="J12" s="5"/>
    </row>
    <row r="13" spans="5:10">
      <c r="E13" s="330" t="s">
        <v>1114</v>
      </c>
      <c r="F13" s="30">
        <v>500</v>
      </c>
      <c r="G13" s="20">
        <f>IF(ISBLANK(F13),"",F13/'2.1 제안사 개요'!$J$11)</f>
        <v>9.0000090000089995E-4</v>
      </c>
      <c r="H13" s="19"/>
      <c r="I13" s="18"/>
      <c r="J13" s="5"/>
    </row>
    <row r="14" spans="5:10">
      <c r="E14" s="330"/>
      <c r="F14" s="30"/>
      <c r="G14" s="20" t="str">
        <f>IF(ISBLANK(F14),"",F14/'2.1 제안사 개요'!$J$11)</f>
        <v/>
      </c>
      <c r="H14" s="19"/>
      <c r="I14" s="18"/>
      <c r="J14" s="5"/>
    </row>
    <row r="15" spans="5:10">
      <c r="E15" s="330"/>
      <c r="F15" s="30"/>
      <c r="G15" s="20" t="str">
        <f>IF(ISBLANK(F15),"",F15/'2.1 제안사 개요'!$J$11)</f>
        <v/>
      </c>
      <c r="H15" s="19"/>
      <c r="I15" s="18"/>
      <c r="J15" s="5"/>
    </row>
    <row r="16" spans="5:10">
      <c r="E16" s="330"/>
      <c r="F16" s="30"/>
      <c r="G16" s="20" t="str">
        <f>IF(ISBLANK(F16),"",F16/'2.1 제안사 개요'!$J$11)</f>
        <v/>
      </c>
      <c r="H16" s="19"/>
      <c r="I16" s="18"/>
      <c r="J16" s="5"/>
    </row>
    <row r="17" spans="5:10">
      <c r="E17" s="330"/>
      <c r="F17" s="30"/>
      <c r="G17" s="20" t="str">
        <f>IF(ISBLANK(F17),"",F17/'2.1 제안사 개요'!$J$11)</f>
        <v/>
      </c>
      <c r="H17" s="19"/>
      <c r="I17" s="18"/>
      <c r="J17" s="5"/>
    </row>
    <row r="18" spans="5:10">
      <c r="E18" s="330"/>
      <c r="F18" s="30"/>
      <c r="G18" s="20" t="str">
        <f>IF(ISBLANK(F18),"",F18/'2.1 제안사 개요'!$J$11)</f>
        <v/>
      </c>
      <c r="H18" s="19"/>
      <c r="I18" s="18"/>
      <c r="J18" s="5"/>
    </row>
    <row r="19" spans="5:10">
      <c r="E19" s="330"/>
      <c r="F19" s="30"/>
      <c r="G19" s="20" t="str">
        <f>IF(ISBLANK(F19),"",F19/'2.1 제안사 개요'!$J$11)</f>
        <v/>
      </c>
      <c r="H19" s="19"/>
      <c r="I19" s="18"/>
      <c r="J19" s="5"/>
    </row>
    <row r="20" spans="5:10">
      <c r="E20" s="330"/>
      <c r="F20" s="30"/>
      <c r="G20" s="20" t="str">
        <f>IF(ISBLANK(F20),"",F20/'2.1 제안사 개요'!$J$11)</f>
        <v/>
      </c>
      <c r="H20" s="19"/>
      <c r="I20" s="18"/>
      <c r="J20" s="5"/>
    </row>
    <row r="21" spans="5:10">
      <c r="E21" s="330"/>
      <c r="F21" s="30"/>
      <c r="G21" s="20" t="str">
        <f>IF(ISBLANK(F21),"",F21/'2.1 제안사 개요'!$J$11)</f>
        <v/>
      </c>
      <c r="H21" s="19"/>
      <c r="I21" s="18"/>
      <c r="J21" s="5"/>
    </row>
    <row r="22" spans="5:10">
      <c r="E22" s="330"/>
      <c r="F22" s="30"/>
      <c r="G22" s="20" t="str">
        <f>IF(ISBLANK(F22),"",F22/'2.1 제안사 개요'!$J$11)</f>
        <v/>
      </c>
      <c r="H22" s="19"/>
      <c r="I22" s="18"/>
      <c r="J22" s="5"/>
    </row>
    <row r="23" spans="5:10">
      <c r="E23" s="330"/>
      <c r="F23" s="30"/>
      <c r="G23" s="20" t="str">
        <f>IF(ISBLANK(F23),"",F23/'2.1 제안사 개요'!$J$11)</f>
        <v/>
      </c>
      <c r="H23" s="19"/>
      <c r="I23" s="18"/>
      <c r="J23" s="5"/>
    </row>
    <row r="24" spans="5:10">
      <c r="E24" s="330"/>
      <c r="F24" s="30"/>
      <c r="G24" s="20" t="str">
        <f>IF(ISBLANK(F24),"",F24/'2.1 제안사 개요'!$J$11)</f>
        <v/>
      </c>
      <c r="H24" s="19"/>
      <c r="I24" s="18"/>
      <c r="J24" s="5"/>
    </row>
    <row r="25" spans="5:10">
      <c r="E25" s="330"/>
      <c r="F25" s="30"/>
      <c r="G25" s="20" t="str">
        <f>IF(ISBLANK(F25),"",F25/'2.1 제안사 개요'!$J$11)</f>
        <v/>
      </c>
      <c r="H25" s="19"/>
      <c r="I25" s="18"/>
      <c r="J25" s="5"/>
    </row>
    <row r="26" spans="5:10">
      <c r="E26" s="330"/>
      <c r="F26" s="30"/>
      <c r="G26" s="20" t="str">
        <f>IF(ISBLANK(F26),"",F26/'2.1 제안사 개요'!$J$11)</f>
        <v/>
      </c>
      <c r="H26" s="19"/>
      <c r="I26" s="18"/>
      <c r="J26" s="5"/>
    </row>
    <row r="27" spans="5:10">
      <c r="E27" s="330"/>
      <c r="F27" s="30"/>
      <c r="G27" s="20" t="str">
        <f>IF(ISBLANK(F27),"",F27/'2.1 제안사 개요'!$J$11)</f>
        <v/>
      </c>
      <c r="H27" s="19"/>
      <c r="I27" s="18"/>
      <c r="J27" s="5"/>
    </row>
    <row r="28" spans="5:10">
      <c r="E28" s="330"/>
      <c r="F28" s="30"/>
      <c r="G28" s="20" t="str">
        <f>IF(ISBLANK(F28),"",F28/'2.1 제안사 개요'!$J$11)</f>
        <v/>
      </c>
      <c r="H28" s="19"/>
      <c r="I28" s="18"/>
      <c r="J28" s="5"/>
    </row>
    <row r="29" spans="5:10">
      <c r="E29" s="330"/>
      <c r="F29" s="30"/>
      <c r="G29" s="20" t="str">
        <f>IF(ISBLANK(F29),"",F29/'2.1 제안사 개요'!$J$11)</f>
        <v/>
      </c>
      <c r="H29" s="19"/>
      <c r="I29" s="18"/>
      <c r="J29" s="5"/>
    </row>
    <row r="30" spans="5:10">
      <c r="E30" s="330"/>
      <c r="F30" s="30"/>
      <c r="G30" s="20" t="str">
        <f>IF(ISBLANK(F30),"",F30/'2.1 제안사 개요'!$J$11)</f>
        <v/>
      </c>
      <c r="H30" s="19"/>
      <c r="I30" s="18"/>
      <c r="J30" s="5"/>
    </row>
  </sheetData>
  <phoneticPr fontId="1" type="noConversion"/>
  <dataValidations count="2">
    <dataValidation type="list" allowBlank="1" showInputMessage="1" showErrorMessage="1" sqref="I11:I30">
      <formula1>여부</formula1>
    </dataValidation>
    <dataValidation allowBlank="1" showInputMessage="1" showErrorMessage="1" error="연도별 결산일자 기입" sqref="E4:J10 E11:F30"/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5" tint="0.39997558519241921"/>
  </sheetPr>
  <dimension ref="E1:J15"/>
  <sheetViews>
    <sheetView topLeftCell="E4" workbookViewId="0">
      <selection activeCell="E4" sqref="E4:F4"/>
    </sheetView>
  </sheetViews>
  <sheetFormatPr defaultColWidth="9" defaultRowHeight="16.5"/>
  <cols>
    <col min="1" max="4" width="0" style="68" hidden="1" customWidth="1"/>
    <col min="5" max="5" width="12.875" style="68" customWidth="1"/>
    <col min="6" max="6" width="18.75" style="68" customWidth="1"/>
    <col min="7" max="7" width="15" style="68" customWidth="1"/>
    <col min="8" max="8" width="15.25" style="68" customWidth="1"/>
    <col min="9" max="9" width="9" style="68" customWidth="1"/>
    <col min="10" max="10" width="45.625" style="68" customWidth="1"/>
    <col min="11" max="16384" width="9" style="68"/>
  </cols>
  <sheetData>
    <row r="1" spans="5:10" hidden="1"/>
    <row r="2" spans="5:10" hidden="1"/>
    <row r="3" spans="5:10" ht="15.75" hidden="1" customHeight="1"/>
    <row r="4" spans="5:10">
      <c r="E4" s="539" t="s">
        <v>291</v>
      </c>
      <c r="F4" s="540"/>
      <c r="G4" s="539" t="s">
        <v>292</v>
      </c>
      <c r="H4" s="541"/>
      <c r="I4" s="540"/>
      <c r="J4" s="542" t="s">
        <v>293</v>
      </c>
    </row>
    <row r="5" spans="5:10">
      <c r="E5" s="27" t="s">
        <v>294</v>
      </c>
      <c r="F5" s="27" t="s">
        <v>295</v>
      </c>
      <c r="G5" s="27" t="s">
        <v>296</v>
      </c>
      <c r="H5" s="27" t="s">
        <v>297</v>
      </c>
      <c r="I5" s="61" t="s">
        <v>298</v>
      </c>
      <c r="J5" s="543"/>
    </row>
    <row r="6" spans="5:10" ht="16.5" hidden="1" customHeight="1">
      <c r="J6" s="66"/>
    </row>
    <row r="7" spans="5:10" ht="16.5" hidden="1" customHeight="1">
      <c r="J7" s="66"/>
    </row>
    <row r="8" spans="5:10" ht="16.5" hidden="1" customHeight="1">
      <c r="J8" s="66"/>
    </row>
    <row r="9" spans="5:10" ht="16.5" hidden="1" customHeight="1">
      <c r="J9" s="66"/>
    </row>
    <row r="10" spans="5:10" ht="18" hidden="1" customHeight="1">
      <c r="J10" s="66"/>
    </row>
    <row r="11" spans="5:10">
      <c r="E11" s="55" t="s">
        <v>205</v>
      </c>
      <c r="F11" s="55" t="s">
        <v>1100</v>
      </c>
      <c r="G11" s="277">
        <v>36892</v>
      </c>
      <c r="H11" s="218">
        <v>40179</v>
      </c>
      <c r="I11" s="135">
        <f>IF(ISBLANK(G11),"",DATEDIF(G11,H11,"d")/365)</f>
        <v>9.0054794520547947</v>
      </c>
      <c r="J11" s="136"/>
    </row>
    <row r="12" spans="5:10">
      <c r="E12" s="55"/>
      <c r="F12" s="55"/>
      <c r="G12" s="218"/>
      <c r="H12" s="218"/>
      <c r="I12" s="135" t="str">
        <f>IF(ISBLANK(G12),"",DATEDIF(G12,H12,"d")/365)</f>
        <v/>
      </c>
      <c r="J12" s="136"/>
    </row>
    <row r="13" spans="5:10">
      <c r="E13" s="55"/>
      <c r="F13" s="55"/>
      <c r="G13" s="218"/>
      <c r="H13" s="218"/>
      <c r="I13" s="135" t="str">
        <f>IF(ISBLANK(G13),"",DATEDIF(G13,H13,"d")/365)</f>
        <v/>
      </c>
      <c r="J13" s="136"/>
    </row>
    <row r="14" spans="5:10">
      <c r="E14" s="55"/>
      <c r="F14" s="55"/>
      <c r="G14" s="218"/>
      <c r="H14" s="218"/>
      <c r="I14" s="135" t="str">
        <f>IF(ISBLANK(G14),"",DATEDIF(G14,H14,"d")/365)</f>
        <v/>
      </c>
      <c r="J14" s="136"/>
    </row>
    <row r="15" spans="5:10">
      <c r="E15" s="55"/>
      <c r="F15" s="55"/>
      <c r="G15" s="218"/>
      <c r="H15" s="218"/>
      <c r="I15" s="135" t="str">
        <f>IF(ISBLANK(G15),"",DATEDIF(G15,H15,"d")/365)</f>
        <v/>
      </c>
      <c r="J15" s="136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5">
      <formula1>대표이사_구분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Normal="100" workbookViewId="0">
      <selection activeCell="E4" sqref="E4:G4"/>
    </sheetView>
  </sheetViews>
  <sheetFormatPr defaultColWidth="9" defaultRowHeight="13.5"/>
  <cols>
    <col min="1" max="3" width="0" style="16" hidden="1" customWidth="1"/>
    <col min="4" max="4" width="23.875" style="16" hidden="1" customWidth="1"/>
    <col min="5" max="5" width="21.375" style="176" customWidth="1"/>
    <col min="6" max="6" width="10.875" style="33" customWidth="1"/>
    <col min="7" max="7" width="8.75" style="16" customWidth="1"/>
    <col min="8" max="8" width="7.875" style="16" customWidth="1"/>
    <col min="9" max="9" width="14.625" style="16" customWidth="1"/>
    <col min="10" max="10" width="8.625" style="16" customWidth="1"/>
    <col min="11" max="11" width="12.5" style="16" customWidth="1"/>
    <col min="12" max="12" width="11" style="16" customWidth="1"/>
    <col min="13" max="13" width="9.5" style="16" customWidth="1"/>
    <col min="14" max="14" width="7.625" style="205" customWidth="1"/>
    <col min="15" max="16" width="7.125" style="33" customWidth="1"/>
    <col min="17" max="19" width="10.625" style="16" customWidth="1"/>
    <col min="20" max="20" width="4.625" style="16" customWidth="1"/>
    <col min="21" max="21" width="5.625" style="16" customWidth="1"/>
    <col min="22" max="22" width="13.5" style="16" customWidth="1"/>
    <col min="23" max="23" width="14.25" style="16" customWidth="1"/>
    <col min="24" max="24" width="7.125" style="205" customWidth="1"/>
    <col min="25" max="25" width="7.125" style="16" customWidth="1"/>
    <col min="26" max="26" width="4.125" style="16" customWidth="1"/>
    <col min="27" max="30" width="7.125" style="16" customWidth="1"/>
    <col min="31" max="37" width="7.625" style="16" customWidth="1"/>
    <col min="38" max="38" width="7.125" style="16" customWidth="1"/>
    <col min="39" max="40" width="7.625" style="16" customWidth="1"/>
    <col min="41" max="42" width="9.875" style="16" bestFit="1" customWidth="1"/>
    <col min="43" max="43" width="5" style="16" customWidth="1"/>
    <col min="44" max="44" width="7.625" style="16" customWidth="1"/>
    <col min="45" max="46" width="9.875" style="16" bestFit="1" customWidth="1"/>
    <col min="47" max="47" width="4.5" style="16" customWidth="1"/>
    <col min="48" max="48" width="7.625" style="16" customWidth="1"/>
    <col min="49" max="50" width="9.875" style="16" bestFit="1" customWidth="1"/>
    <col min="51" max="51" width="4.125" style="16" customWidth="1"/>
    <col min="52" max="52" width="7.625" style="16" customWidth="1"/>
    <col min="53" max="53" width="6.625" style="16" customWidth="1"/>
    <col min="54" max="55" width="10.625" style="16" customWidth="1"/>
    <col min="56" max="56" width="4.625" style="16" customWidth="1"/>
    <col min="57" max="57" width="6.625" style="16" customWidth="1"/>
    <col min="58" max="59" width="10.625" style="16" customWidth="1"/>
    <col min="60" max="60" width="4.625" style="16" customWidth="1"/>
    <col min="61" max="61" width="6.625" style="16" customWidth="1"/>
    <col min="62" max="63" width="10.625" style="16" customWidth="1"/>
    <col min="64" max="66" width="4.625" style="16" customWidth="1"/>
    <col min="67" max="67" width="10.125" style="16" customWidth="1"/>
    <col min="68" max="68" width="7.125" style="16" customWidth="1"/>
    <col min="69" max="69" width="7.625" style="16" customWidth="1"/>
    <col min="70" max="70" width="10.125" style="16" customWidth="1"/>
    <col min="71" max="71" width="7.125" style="16" customWidth="1"/>
    <col min="72" max="72" width="7.625" style="16" customWidth="1"/>
    <col min="73" max="73" width="10.125" style="16" customWidth="1"/>
    <col min="74" max="74" width="7.125" style="16" customWidth="1"/>
    <col min="75" max="75" width="7.625" style="16" customWidth="1"/>
    <col min="76" max="76" width="10.125" style="16" customWidth="1"/>
    <col min="77" max="77" width="7.125" style="16" customWidth="1"/>
    <col min="78" max="78" width="10.125" style="16" customWidth="1"/>
    <col min="79" max="79" width="7.125" style="16" customWidth="1"/>
    <col min="80" max="80" width="10.125" style="16" customWidth="1"/>
    <col min="81" max="81" width="7.125" style="16" customWidth="1"/>
    <col min="82" max="16384" width="9" style="16"/>
  </cols>
  <sheetData>
    <row r="1" spans="1:251" ht="17.25" hidden="1" customHeight="1">
      <c r="N1" s="173"/>
    </row>
    <row r="2" spans="1:251" ht="17.25" hidden="1" customHeight="1">
      <c r="N2" s="173"/>
    </row>
    <row r="3" spans="1:251" ht="24" hidden="1" customHeight="1">
      <c r="N3" s="33"/>
    </row>
    <row r="4" spans="1:251" ht="24" customHeight="1">
      <c r="A4" s="163"/>
      <c r="B4" s="163"/>
      <c r="C4" s="163"/>
      <c r="D4" s="163"/>
      <c r="E4" s="549" t="s">
        <v>244</v>
      </c>
      <c r="F4" s="549"/>
      <c r="G4" s="549"/>
      <c r="H4" s="549" t="s">
        <v>245</v>
      </c>
      <c r="I4" s="549"/>
      <c r="J4" s="549"/>
      <c r="K4" s="549"/>
      <c r="L4" s="549"/>
      <c r="M4" s="549"/>
      <c r="N4" s="549"/>
      <c r="O4" s="546" t="s">
        <v>246</v>
      </c>
      <c r="P4" s="548"/>
      <c r="Q4" s="546" t="s">
        <v>247</v>
      </c>
      <c r="R4" s="547"/>
      <c r="S4" s="547"/>
      <c r="T4" s="548"/>
      <c r="U4" s="546" t="s">
        <v>248</v>
      </c>
      <c r="V4" s="547"/>
      <c r="W4" s="548"/>
      <c r="X4" s="546" t="s">
        <v>249</v>
      </c>
      <c r="Y4" s="548"/>
      <c r="Z4" s="546" t="s">
        <v>250</v>
      </c>
      <c r="AA4" s="547"/>
      <c r="AB4" s="548"/>
      <c r="AC4" s="546" t="s">
        <v>251</v>
      </c>
      <c r="AD4" s="548"/>
      <c r="AE4" s="550" t="s">
        <v>252</v>
      </c>
      <c r="AF4" s="551"/>
      <c r="AG4" s="551"/>
      <c r="AH4" s="551"/>
      <c r="AI4" s="552"/>
      <c r="AJ4" s="553" t="s">
        <v>253</v>
      </c>
      <c r="AK4" s="553" t="s">
        <v>254</v>
      </c>
      <c r="AL4" s="529" t="s">
        <v>255</v>
      </c>
      <c r="AM4" s="553" t="s">
        <v>256</v>
      </c>
      <c r="AN4" s="545" t="s">
        <v>257</v>
      </c>
      <c r="AO4" s="532"/>
      <c r="AP4" s="532"/>
      <c r="AQ4" s="533"/>
      <c r="AR4" s="545" t="s">
        <v>258</v>
      </c>
      <c r="AS4" s="532"/>
      <c r="AT4" s="532"/>
      <c r="AU4" s="533"/>
      <c r="AV4" s="545" t="s">
        <v>259</v>
      </c>
      <c r="AW4" s="532"/>
      <c r="AX4" s="532"/>
      <c r="AY4" s="533"/>
      <c r="AZ4" s="529" t="s">
        <v>260</v>
      </c>
      <c r="BA4" s="545" t="s">
        <v>261</v>
      </c>
      <c r="BB4" s="532"/>
      <c r="BC4" s="532"/>
      <c r="BD4" s="533"/>
      <c r="BE4" s="545" t="s">
        <v>262</v>
      </c>
      <c r="BF4" s="532"/>
      <c r="BG4" s="532"/>
      <c r="BH4" s="533"/>
      <c r="BI4" s="545" t="s">
        <v>263</v>
      </c>
      <c r="BJ4" s="532"/>
      <c r="BK4" s="532"/>
      <c r="BL4" s="533"/>
      <c r="BM4" s="529" t="s">
        <v>264</v>
      </c>
      <c r="BN4" s="529" t="s">
        <v>265</v>
      </c>
      <c r="BO4" s="545" t="s">
        <v>266</v>
      </c>
      <c r="BP4" s="532"/>
      <c r="BQ4" s="533"/>
      <c r="BR4" s="545" t="s">
        <v>267</v>
      </c>
      <c r="BS4" s="532"/>
      <c r="BT4" s="533"/>
      <c r="BU4" s="545" t="s">
        <v>268</v>
      </c>
      <c r="BV4" s="532"/>
      <c r="BW4" s="533"/>
      <c r="BX4" s="545" t="s">
        <v>269</v>
      </c>
      <c r="BY4" s="533"/>
      <c r="BZ4" s="545" t="s">
        <v>270</v>
      </c>
      <c r="CA4" s="533"/>
      <c r="CB4" s="544" t="s">
        <v>271</v>
      </c>
      <c r="CC4" s="544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/>
      <c r="DD4" s="163"/>
      <c r="DE4" s="163"/>
      <c r="DF4" s="163"/>
      <c r="DG4" s="163"/>
      <c r="DH4" s="163"/>
      <c r="DI4" s="163"/>
      <c r="DJ4" s="163"/>
      <c r="DK4" s="163"/>
      <c r="DL4" s="163"/>
      <c r="DM4" s="163"/>
      <c r="DN4" s="163"/>
      <c r="DO4" s="163"/>
      <c r="DP4" s="163"/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/>
      <c r="ED4" s="163"/>
      <c r="EE4" s="163"/>
      <c r="EF4" s="163"/>
      <c r="EG4" s="163"/>
      <c r="EH4" s="163"/>
      <c r="EI4" s="163"/>
      <c r="EJ4" s="163"/>
      <c r="EK4" s="163"/>
      <c r="EL4" s="163"/>
      <c r="EM4" s="163"/>
      <c r="EN4" s="163"/>
      <c r="EO4" s="163"/>
      <c r="EP4" s="163"/>
      <c r="EQ4" s="163"/>
      <c r="ER4" s="163"/>
      <c r="ES4" s="163"/>
      <c r="ET4" s="163"/>
      <c r="EU4" s="163"/>
      <c r="EV4" s="163"/>
      <c r="EW4" s="163"/>
      <c r="EX4" s="163"/>
      <c r="EY4" s="163"/>
      <c r="EZ4" s="163"/>
      <c r="FA4" s="163"/>
      <c r="FB4" s="163"/>
      <c r="FC4" s="163"/>
      <c r="FD4" s="163"/>
      <c r="FE4" s="163"/>
      <c r="FF4" s="163"/>
      <c r="FG4" s="163"/>
      <c r="FH4" s="163"/>
      <c r="FI4" s="163"/>
      <c r="FJ4" s="163"/>
      <c r="FK4" s="163"/>
      <c r="FL4" s="163"/>
      <c r="FM4" s="163"/>
      <c r="FN4" s="163"/>
      <c r="FO4" s="163"/>
      <c r="FP4" s="163"/>
      <c r="FQ4" s="163"/>
      <c r="FR4" s="163"/>
      <c r="FS4" s="163"/>
      <c r="FT4" s="163"/>
      <c r="FU4" s="163"/>
      <c r="FV4" s="163"/>
      <c r="FW4" s="163"/>
      <c r="FX4" s="163"/>
      <c r="FY4" s="163"/>
      <c r="FZ4" s="163"/>
      <c r="GA4" s="163"/>
      <c r="GB4" s="163"/>
      <c r="GC4" s="163"/>
      <c r="GD4" s="163"/>
      <c r="GE4" s="163"/>
      <c r="GF4" s="163"/>
      <c r="GG4" s="163"/>
      <c r="GH4" s="163"/>
      <c r="GI4" s="163"/>
      <c r="GJ4" s="163"/>
      <c r="GK4" s="163"/>
      <c r="GL4" s="163"/>
      <c r="GM4" s="163"/>
      <c r="GN4" s="163"/>
      <c r="GO4" s="163"/>
      <c r="GP4" s="163"/>
      <c r="GQ4" s="163"/>
      <c r="GR4" s="163"/>
      <c r="GS4" s="163"/>
      <c r="GT4" s="163"/>
      <c r="GU4" s="163"/>
      <c r="GV4" s="163"/>
      <c r="GW4" s="163"/>
      <c r="GX4" s="163"/>
      <c r="GY4" s="163"/>
      <c r="GZ4" s="163"/>
      <c r="HA4" s="163"/>
      <c r="HB4" s="163"/>
      <c r="HC4" s="163"/>
      <c r="HD4" s="163"/>
      <c r="HE4" s="163"/>
      <c r="HF4" s="163"/>
      <c r="HG4" s="163"/>
      <c r="HH4" s="163"/>
      <c r="HI4" s="163"/>
      <c r="HJ4" s="163"/>
      <c r="HK4" s="163"/>
      <c r="HL4" s="163"/>
      <c r="HM4" s="163"/>
      <c r="HN4" s="163"/>
      <c r="HO4" s="163"/>
      <c r="HP4" s="163"/>
      <c r="HQ4" s="163"/>
      <c r="HR4" s="163"/>
      <c r="HS4" s="163"/>
      <c r="HT4" s="163"/>
      <c r="HU4" s="163"/>
      <c r="HV4" s="163"/>
      <c r="HW4" s="163"/>
      <c r="HX4" s="163"/>
      <c r="HY4" s="163"/>
      <c r="HZ4" s="163"/>
      <c r="IA4" s="163"/>
      <c r="IB4" s="163"/>
      <c r="IC4" s="163"/>
      <c r="ID4" s="163"/>
      <c r="IE4" s="163"/>
      <c r="IF4" s="163"/>
      <c r="IG4" s="163"/>
      <c r="IH4" s="163"/>
      <c r="II4" s="163"/>
      <c r="IJ4" s="163"/>
      <c r="IK4" s="163"/>
      <c r="IL4" s="163"/>
      <c r="IM4" s="163"/>
      <c r="IN4" s="163"/>
      <c r="IO4" s="163"/>
      <c r="IP4" s="163"/>
      <c r="IQ4" s="163"/>
    </row>
    <row r="5" spans="1:251" ht="62.25" customHeight="1">
      <c r="A5" s="163"/>
      <c r="B5" s="163"/>
      <c r="C5" s="163"/>
      <c r="D5" s="163"/>
      <c r="E5" s="239" t="s">
        <v>113</v>
      </c>
      <c r="F5" s="239" t="s">
        <v>425</v>
      </c>
      <c r="G5" s="239" t="s">
        <v>234</v>
      </c>
      <c r="H5" s="239" t="s">
        <v>61</v>
      </c>
      <c r="I5" s="239" t="s">
        <v>272</v>
      </c>
      <c r="J5" s="239" t="s">
        <v>78</v>
      </c>
      <c r="K5" s="239" t="s">
        <v>273</v>
      </c>
      <c r="L5" s="240" t="s">
        <v>62</v>
      </c>
      <c r="M5" s="240" t="s">
        <v>274</v>
      </c>
      <c r="N5" s="240" t="s">
        <v>823</v>
      </c>
      <c r="O5" s="239" t="s">
        <v>275</v>
      </c>
      <c r="P5" s="239" t="s">
        <v>63</v>
      </c>
      <c r="Q5" s="6" t="s">
        <v>276</v>
      </c>
      <c r="R5" s="6" t="s">
        <v>64</v>
      </c>
      <c r="S5" s="331" t="s">
        <v>1115</v>
      </c>
      <c r="T5" s="239" t="s">
        <v>65</v>
      </c>
      <c r="U5" s="239" t="s">
        <v>277</v>
      </c>
      <c r="V5" s="239" t="s">
        <v>56</v>
      </c>
      <c r="W5" s="239" t="s">
        <v>278</v>
      </c>
      <c r="X5" s="239" t="s">
        <v>66</v>
      </c>
      <c r="Y5" s="239" t="s">
        <v>279</v>
      </c>
      <c r="Z5" s="239" t="s">
        <v>34</v>
      </c>
      <c r="AA5" s="239" t="s">
        <v>280</v>
      </c>
      <c r="AB5" s="239" t="s">
        <v>67</v>
      </c>
      <c r="AC5" s="239" t="s">
        <v>281</v>
      </c>
      <c r="AD5" s="239" t="s">
        <v>68</v>
      </c>
      <c r="AE5" s="239" t="s">
        <v>282</v>
      </c>
      <c r="AF5" s="240" t="s">
        <v>69</v>
      </c>
      <c r="AG5" s="239" t="s">
        <v>283</v>
      </c>
      <c r="AH5" s="241" t="s">
        <v>70</v>
      </c>
      <c r="AI5" s="241" t="s">
        <v>284</v>
      </c>
      <c r="AJ5" s="554"/>
      <c r="AK5" s="554"/>
      <c r="AL5" s="530"/>
      <c r="AM5" s="554"/>
      <c r="AN5" s="7" t="s">
        <v>285</v>
      </c>
      <c r="AO5" s="8" t="s">
        <v>286</v>
      </c>
      <c r="AP5" s="8" t="s">
        <v>71</v>
      </c>
      <c r="AQ5" s="242" t="s">
        <v>287</v>
      </c>
      <c r="AR5" s="7" t="s">
        <v>285</v>
      </c>
      <c r="AS5" s="8" t="s">
        <v>286</v>
      </c>
      <c r="AT5" s="8" t="s">
        <v>71</v>
      </c>
      <c r="AU5" s="242" t="s">
        <v>287</v>
      </c>
      <c r="AV5" s="7" t="s">
        <v>285</v>
      </c>
      <c r="AW5" s="8" t="s">
        <v>286</v>
      </c>
      <c r="AX5" s="8" t="s">
        <v>71</v>
      </c>
      <c r="AY5" s="242" t="s">
        <v>287</v>
      </c>
      <c r="AZ5" s="530"/>
      <c r="BA5" s="7" t="s">
        <v>285</v>
      </c>
      <c r="BB5" s="8" t="s">
        <v>286</v>
      </c>
      <c r="BC5" s="8" t="s">
        <v>71</v>
      </c>
      <c r="BD5" s="242" t="s">
        <v>287</v>
      </c>
      <c r="BE5" s="7" t="s">
        <v>285</v>
      </c>
      <c r="BF5" s="8" t="s">
        <v>286</v>
      </c>
      <c r="BG5" s="8" t="s">
        <v>71</v>
      </c>
      <c r="BH5" s="242" t="s">
        <v>287</v>
      </c>
      <c r="BI5" s="7" t="s">
        <v>285</v>
      </c>
      <c r="BJ5" s="8" t="s">
        <v>286</v>
      </c>
      <c r="BK5" s="8" t="s">
        <v>71</v>
      </c>
      <c r="BL5" s="242" t="s">
        <v>287</v>
      </c>
      <c r="BM5" s="530"/>
      <c r="BN5" s="530"/>
      <c r="BO5" s="242" t="s">
        <v>72</v>
      </c>
      <c r="BP5" s="242" t="s">
        <v>288</v>
      </c>
      <c r="BQ5" s="242" t="s">
        <v>74</v>
      </c>
      <c r="BR5" s="242" t="s">
        <v>289</v>
      </c>
      <c r="BS5" s="242" t="s">
        <v>73</v>
      </c>
      <c r="BT5" s="242" t="s">
        <v>290</v>
      </c>
      <c r="BU5" s="242" t="s">
        <v>75</v>
      </c>
      <c r="BV5" s="242" t="s">
        <v>73</v>
      </c>
      <c r="BW5" s="242" t="s">
        <v>74</v>
      </c>
      <c r="BX5" s="242" t="s">
        <v>76</v>
      </c>
      <c r="BY5" s="242" t="s">
        <v>77</v>
      </c>
      <c r="BZ5" s="242" t="s">
        <v>76</v>
      </c>
      <c r="CA5" s="242" t="s">
        <v>77</v>
      </c>
      <c r="CB5" s="242" t="s">
        <v>76</v>
      </c>
      <c r="CC5" s="242" t="s">
        <v>77</v>
      </c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63"/>
      <c r="EJ5" s="163"/>
      <c r="EK5" s="163"/>
      <c r="EL5" s="163"/>
      <c r="EM5" s="163"/>
      <c r="EN5" s="163"/>
      <c r="EO5" s="163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63"/>
      <c r="FE5" s="163"/>
      <c r="FF5" s="163"/>
      <c r="FG5" s="163"/>
      <c r="FH5" s="163"/>
      <c r="FI5" s="163"/>
      <c r="FJ5" s="163"/>
      <c r="FK5" s="163"/>
      <c r="FL5" s="163"/>
      <c r="FM5" s="163"/>
      <c r="FN5" s="163"/>
      <c r="FO5" s="163"/>
      <c r="FP5" s="163"/>
      <c r="FQ5" s="163"/>
      <c r="FR5" s="163"/>
      <c r="FS5" s="163"/>
      <c r="FT5" s="163"/>
      <c r="FU5" s="163"/>
      <c r="FV5" s="163"/>
      <c r="FW5" s="163"/>
      <c r="FX5" s="163"/>
      <c r="FY5" s="163"/>
      <c r="FZ5" s="163"/>
      <c r="GA5" s="163"/>
      <c r="GB5" s="163"/>
      <c r="GC5" s="163"/>
      <c r="GD5" s="163"/>
      <c r="GE5" s="163"/>
      <c r="GF5" s="163"/>
      <c r="GG5" s="163"/>
      <c r="GH5" s="163"/>
      <c r="GI5" s="163"/>
      <c r="GJ5" s="163"/>
      <c r="GK5" s="163"/>
      <c r="GL5" s="163"/>
      <c r="GM5" s="163"/>
      <c r="GN5" s="163"/>
      <c r="GO5" s="163"/>
      <c r="GP5" s="163"/>
      <c r="GQ5" s="163"/>
      <c r="GR5" s="163"/>
      <c r="GS5" s="163"/>
      <c r="GT5" s="163"/>
      <c r="GU5" s="163"/>
      <c r="GV5" s="163"/>
      <c r="GW5" s="163"/>
      <c r="GX5" s="163"/>
      <c r="GY5" s="163"/>
      <c r="GZ5" s="163"/>
      <c r="HA5" s="163"/>
      <c r="HB5" s="163"/>
      <c r="HC5" s="163"/>
      <c r="HD5" s="163"/>
      <c r="HE5" s="163"/>
      <c r="HF5" s="163"/>
      <c r="HG5" s="163"/>
      <c r="HH5" s="163"/>
      <c r="HI5" s="163"/>
      <c r="HJ5" s="163"/>
      <c r="HK5" s="163"/>
      <c r="HL5" s="163"/>
      <c r="HM5" s="163"/>
      <c r="HN5" s="163"/>
      <c r="HO5" s="163"/>
      <c r="HP5" s="163"/>
      <c r="HQ5" s="163"/>
      <c r="HR5" s="163"/>
      <c r="HS5" s="163"/>
      <c r="HT5" s="163"/>
      <c r="HU5" s="163"/>
      <c r="HV5" s="163"/>
      <c r="HW5" s="163"/>
      <c r="HX5" s="163"/>
      <c r="HY5" s="163"/>
      <c r="HZ5" s="163"/>
      <c r="IA5" s="163"/>
      <c r="IB5" s="163"/>
      <c r="IC5" s="163"/>
      <c r="ID5" s="163"/>
      <c r="IE5" s="163"/>
      <c r="IF5" s="163"/>
      <c r="IG5" s="163"/>
      <c r="IH5" s="163"/>
      <c r="II5" s="163"/>
      <c r="IJ5" s="163"/>
      <c r="IK5" s="163"/>
      <c r="IL5" s="163"/>
      <c r="IM5" s="163"/>
      <c r="IN5" s="163"/>
      <c r="IO5" s="163"/>
      <c r="IP5" s="163"/>
      <c r="IQ5" s="163"/>
    </row>
    <row r="6" spans="1:251" ht="18" hidden="1" customHeight="1">
      <c r="E6" s="177"/>
      <c r="F6" s="36"/>
      <c r="G6" s="116"/>
      <c r="H6" s="34"/>
      <c r="I6" s="117"/>
      <c r="J6" s="40"/>
      <c r="K6" s="40"/>
      <c r="L6" s="118"/>
      <c r="M6" s="118"/>
      <c r="N6" s="180"/>
      <c r="O6" s="194"/>
      <c r="P6" s="194"/>
      <c r="Q6" s="47"/>
      <c r="R6" s="47"/>
      <c r="S6" s="47"/>
      <c r="T6" s="52"/>
      <c r="U6" s="119"/>
      <c r="V6" s="40"/>
      <c r="W6" s="40"/>
      <c r="X6" s="113"/>
      <c r="Y6" s="120"/>
      <c r="Z6" s="111"/>
      <c r="AA6" s="121"/>
      <c r="AB6" s="121"/>
      <c r="AC6" s="121"/>
      <c r="AD6" s="121"/>
      <c r="AE6" s="121"/>
      <c r="AF6" s="122"/>
      <c r="AG6" s="123"/>
      <c r="AH6" s="124"/>
      <c r="AI6" s="124"/>
      <c r="AJ6" s="123"/>
      <c r="AK6" s="123"/>
      <c r="AL6" s="125"/>
      <c r="AM6" s="126"/>
      <c r="AN6" s="127"/>
      <c r="AO6" s="128"/>
      <c r="AP6" s="128"/>
      <c r="AQ6" s="91"/>
      <c r="AR6" s="127"/>
      <c r="AS6" s="128"/>
      <c r="AT6" s="128"/>
      <c r="AU6" s="91"/>
      <c r="AV6" s="127"/>
      <c r="AW6" s="128"/>
      <c r="AX6" s="128"/>
      <c r="AY6" s="91"/>
      <c r="AZ6" s="129"/>
      <c r="BA6" s="130"/>
      <c r="BB6" s="47"/>
      <c r="BC6" s="47"/>
      <c r="BD6" s="91"/>
      <c r="BE6" s="130"/>
      <c r="BF6" s="47"/>
      <c r="BG6" s="47"/>
      <c r="BH6" s="91"/>
      <c r="BI6" s="130"/>
      <c r="BJ6" s="47"/>
      <c r="BK6" s="47"/>
      <c r="BL6" s="91"/>
      <c r="BM6" s="131"/>
      <c r="BN6" s="91"/>
      <c r="BO6" s="104"/>
      <c r="BP6" s="132"/>
      <c r="BQ6" s="37"/>
      <c r="BR6" s="133"/>
      <c r="BS6" s="132"/>
      <c r="BT6" s="37"/>
      <c r="BU6" s="133"/>
      <c r="BV6" s="132"/>
      <c r="BW6" s="37"/>
      <c r="BX6" s="134"/>
      <c r="BY6" s="132"/>
      <c r="BZ6" s="134"/>
      <c r="CA6" s="132"/>
      <c r="CB6" s="134"/>
      <c r="CC6" s="132"/>
    </row>
    <row r="7" spans="1:251" s="163" customFormat="1" ht="16.5" hidden="1" customHeight="1">
      <c r="E7" s="177"/>
      <c r="F7" s="36"/>
      <c r="G7" s="116"/>
      <c r="H7" s="34"/>
      <c r="I7" s="117"/>
      <c r="J7" s="40"/>
      <c r="K7" s="40"/>
      <c r="L7" s="118"/>
      <c r="M7" s="118"/>
      <c r="N7" s="180"/>
      <c r="O7" s="194"/>
      <c r="P7" s="194"/>
      <c r="Q7" s="47"/>
      <c r="R7" s="47"/>
      <c r="S7" s="47"/>
      <c r="T7" s="52"/>
      <c r="U7" s="119"/>
      <c r="V7" s="40"/>
      <c r="W7" s="40"/>
      <c r="X7" s="113"/>
      <c r="Y7" s="120"/>
      <c r="Z7" s="111"/>
      <c r="AA7" s="121"/>
      <c r="AB7" s="121"/>
      <c r="AC7" s="121"/>
      <c r="AD7" s="121"/>
      <c r="AE7" s="121"/>
      <c r="AF7" s="122"/>
      <c r="AG7" s="123"/>
      <c r="AH7" s="124"/>
      <c r="AI7" s="124"/>
      <c r="AJ7" s="123"/>
      <c r="AK7" s="123"/>
      <c r="AL7" s="125"/>
      <c r="AM7" s="126"/>
      <c r="AN7" s="127"/>
      <c r="AO7" s="128"/>
      <c r="AP7" s="128"/>
      <c r="AQ7" s="91"/>
      <c r="AR7" s="127"/>
      <c r="AS7" s="128"/>
      <c r="AT7" s="128"/>
      <c r="AU7" s="91"/>
      <c r="AV7" s="127"/>
      <c r="AW7" s="128"/>
      <c r="AX7" s="128"/>
      <c r="AY7" s="91"/>
      <c r="AZ7" s="129"/>
      <c r="BA7" s="130"/>
      <c r="BB7" s="47"/>
      <c r="BC7" s="47"/>
      <c r="BD7" s="91"/>
      <c r="BE7" s="130"/>
      <c r="BF7" s="47"/>
      <c r="BG7" s="47"/>
      <c r="BH7" s="91"/>
      <c r="BI7" s="130"/>
      <c r="BJ7" s="47"/>
      <c r="BK7" s="47"/>
      <c r="BL7" s="91"/>
      <c r="BM7" s="131"/>
      <c r="BN7" s="91"/>
      <c r="BO7" s="104"/>
      <c r="BP7" s="132"/>
      <c r="BQ7" s="37"/>
      <c r="BR7" s="133"/>
      <c r="BS7" s="132"/>
      <c r="BT7" s="37"/>
      <c r="BU7" s="133"/>
      <c r="BV7" s="132"/>
      <c r="BW7" s="37"/>
      <c r="BX7" s="134"/>
      <c r="BY7" s="132"/>
      <c r="BZ7" s="134"/>
      <c r="CA7" s="132"/>
      <c r="CB7" s="134"/>
      <c r="CC7" s="132"/>
    </row>
    <row r="8" spans="1:251" s="163" customFormat="1" hidden="1">
      <c r="E8" s="177"/>
      <c r="F8" s="36"/>
      <c r="G8" s="116"/>
      <c r="H8" s="34"/>
      <c r="I8" s="117"/>
      <c r="J8" s="40"/>
      <c r="K8" s="40"/>
      <c r="L8" s="118"/>
      <c r="M8" s="118"/>
      <c r="N8" s="180"/>
      <c r="O8" s="194"/>
      <c r="P8" s="194"/>
      <c r="Q8" s="47"/>
      <c r="R8" s="47"/>
      <c r="S8" s="47"/>
      <c r="T8" s="52"/>
      <c r="U8" s="119"/>
      <c r="V8" s="40"/>
      <c r="W8" s="40"/>
      <c r="X8" s="113"/>
      <c r="Y8" s="120"/>
      <c r="Z8" s="111"/>
      <c r="AA8" s="121"/>
      <c r="AB8" s="121"/>
      <c r="AC8" s="121"/>
      <c r="AD8" s="121"/>
      <c r="AE8" s="121"/>
      <c r="AF8" s="122"/>
      <c r="AG8" s="123"/>
      <c r="AH8" s="124"/>
      <c r="AI8" s="124"/>
      <c r="AJ8" s="123"/>
      <c r="AK8" s="123"/>
      <c r="AL8" s="125"/>
      <c r="AM8" s="126"/>
      <c r="AN8" s="127"/>
      <c r="AO8" s="128"/>
      <c r="AP8" s="128"/>
      <c r="AQ8" s="91"/>
      <c r="AR8" s="127"/>
      <c r="AS8" s="128"/>
      <c r="AT8" s="128"/>
      <c r="AU8" s="91"/>
      <c r="AV8" s="127"/>
      <c r="AW8" s="128"/>
      <c r="AX8" s="128"/>
      <c r="AY8" s="91"/>
      <c r="AZ8" s="129"/>
      <c r="BA8" s="130"/>
      <c r="BB8" s="47"/>
      <c r="BC8" s="47"/>
      <c r="BD8" s="91"/>
      <c r="BE8" s="130"/>
      <c r="BF8" s="47"/>
      <c r="BG8" s="47"/>
      <c r="BH8" s="91"/>
      <c r="BI8" s="130"/>
      <c r="BJ8" s="47"/>
      <c r="BK8" s="47"/>
      <c r="BL8" s="91"/>
      <c r="BM8" s="131"/>
      <c r="BN8" s="91"/>
      <c r="BO8" s="104"/>
      <c r="BP8" s="132"/>
      <c r="BQ8" s="37"/>
      <c r="BR8" s="133"/>
      <c r="BS8" s="132"/>
      <c r="BT8" s="37"/>
      <c r="BU8" s="133"/>
      <c r="BV8" s="132"/>
      <c r="BW8" s="37"/>
      <c r="BX8" s="134"/>
      <c r="BY8" s="132"/>
      <c r="BZ8" s="134"/>
      <c r="CA8" s="132"/>
      <c r="CB8" s="134"/>
      <c r="CC8" s="132"/>
    </row>
    <row r="9" spans="1:251" s="163" customFormat="1" hidden="1">
      <c r="E9" s="177"/>
      <c r="F9" s="36"/>
      <c r="G9" s="116"/>
      <c r="H9" s="34"/>
      <c r="I9" s="117"/>
      <c r="J9" s="40"/>
      <c r="K9" s="40"/>
      <c r="L9" s="118"/>
      <c r="M9" s="118"/>
      <c r="N9" s="180"/>
      <c r="O9" s="194"/>
      <c r="P9" s="194"/>
      <c r="Q9" s="47"/>
      <c r="R9" s="47"/>
      <c r="S9" s="47"/>
      <c r="T9" s="52"/>
      <c r="U9" s="119"/>
      <c r="V9" s="40"/>
      <c r="W9" s="40"/>
      <c r="X9" s="113"/>
      <c r="Y9" s="120"/>
      <c r="Z9" s="111"/>
      <c r="AA9" s="121"/>
      <c r="AB9" s="121"/>
      <c r="AC9" s="121"/>
      <c r="AD9" s="121"/>
      <c r="AE9" s="121"/>
      <c r="AF9" s="122"/>
      <c r="AG9" s="123"/>
      <c r="AH9" s="124"/>
      <c r="AI9" s="124"/>
      <c r="AJ9" s="123"/>
      <c r="AK9" s="123"/>
      <c r="AL9" s="125"/>
      <c r="AM9" s="126"/>
      <c r="AN9" s="127"/>
      <c r="AO9" s="128"/>
      <c r="AP9" s="128"/>
      <c r="AQ9" s="91"/>
      <c r="AR9" s="127"/>
      <c r="AS9" s="128"/>
      <c r="AT9" s="128"/>
      <c r="AU9" s="91"/>
      <c r="AV9" s="127"/>
      <c r="AW9" s="128"/>
      <c r="AX9" s="128"/>
      <c r="AY9" s="91"/>
      <c r="AZ9" s="129"/>
      <c r="BA9" s="130"/>
      <c r="BB9" s="47"/>
      <c r="BC9" s="47"/>
      <c r="BD9" s="91"/>
      <c r="BE9" s="130"/>
      <c r="BF9" s="47"/>
      <c r="BG9" s="47"/>
      <c r="BH9" s="91"/>
      <c r="BI9" s="130"/>
      <c r="BJ9" s="47"/>
      <c r="BK9" s="47"/>
      <c r="BL9" s="91"/>
      <c r="BM9" s="131"/>
      <c r="BN9" s="91"/>
      <c r="BO9" s="104"/>
      <c r="BP9" s="132"/>
      <c r="BQ9" s="37"/>
      <c r="BR9" s="133"/>
      <c r="BS9" s="132"/>
      <c r="BT9" s="37"/>
      <c r="BU9" s="133"/>
      <c r="BV9" s="132"/>
      <c r="BW9" s="37"/>
      <c r="BX9" s="134"/>
      <c r="BY9" s="132"/>
      <c r="BZ9" s="134"/>
      <c r="CA9" s="132"/>
      <c r="CB9" s="134"/>
      <c r="CC9" s="132"/>
    </row>
    <row r="10" spans="1:251" s="163" customFormat="1" hidden="1">
      <c r="E10" s="177"/>
      <c r="F10" s="36"/>
      <c r="G10" s="116"/>
      <c r="H10" s="34"/>
      <c r="I10" s="117"/>
      <c r="J10" s="40"/>
      <c r="K10" s="40"/>
      <c r="L10" s="118"/>
      <c r="M10" s="118"/>
      <c r="N10" s="180"/>
      <c r="O10" s="194"/>
      <c r="P10" s="194"/>
      <c r="Q10" s="47"/>
      <c r="R10" s="47"/>
      <c r="S10" s="47"/>
      <c r="T10" s="52"/>
      <c r="U10" s="119"/>
      <c r="V10" s="40"/>
      <c r="W10" s="40"/>
      <c r="X10" s="113"/>
      <c r="Y10" s="120"/>
      <c r="Z10" s="111"/>
      <c r="AA10" s="121"/>
      <c r="AB10" s="121"/>
      <c r="AC10" s="121"/>
      <c r="AD10" s="121"/>
      <c r="AE10" s="121"/>
      <c r="AF10" s="122"/>
      <c r="AG10" s="123"/>
      <c r="AH10" s="124"/>
      <c r="AI10" s="124"/>
      <c r="AJ10" s="123"/>
      <c r="AK10" s="123"/>
      <c r="AL10" s="125"/>
      <c r="AM10" s="126"/>
      <c r="AN10" s="127"/>
      <c r="AO10" s="128"/>
      <c r="AP10" s="128"/>
      <c r="AQ10" s="91"/>
      <c r="AR10" s="127"/>
      <c r="AS10" s="128"/>
      <c r="AT10" s="128"/>
      <c r="AU10" s="91"/>
      <c r="AV10" s="127"/>
      <c r="AW10" s="128"/>
      <c r="AX10" s="128"/>
      <c r="AY10" s="91"/>
      <c r="AZ10" s="129"/>
      <c r="BA10" s="130"/>
      <c r="BB10" s="47"/>
      <c r="BC10" s="47"/>
      <c r="BD10" s="91"/>
      <c r="BE10" s="130"/>
      <c r="BF10" s="47"/>
      <c r="BG10" s="47"/>
      <c r="BH10" s="91"/>
      <c r="BI10" s="130"/>
      <c r="BJ10" s="47"/>
      <c r="BK10" s="47"/>
      <c r="BL10" s="91"/>
      <c r="BM10" s="131"/>
      <c r="BN10" s="91"/>
      <c r="BO10" s="104"/>
      <c r="BP10" s="132"/>
      <c r="BQ10" s="37"/>
      <c r="BR10" s="133"/>
      <c r="BS10" s="132"/>
      <c r="BT10" s="37"/>
      <c r="BU10" s="133"/>
      <c r="BV10" s="132"/>
      <c r="BW10" s="37"/>
      <c r="BX10" s="134"/>
      <c r="BY10" s="132"/>
      <c r="BZ10" s="134"/>
      <c r="CA10" s="132"/>
      <c r="CB10" s="134"/>
      <c r="CC10" s="132"/>
    </row>
    <row r="11" spans="1:251" s="163" customFormat="1" ht="27">
      <c r="E11" s="271" t="s">
        <v>1116</v>
      </c>
      <c r="F11" s="193" t="s">
        <v>1120</v>
      </c>
      <c r="G11" s="116" t="s">
        <v>1123</v>
      </c>
      <c r="H11" s="2" t="s">
        <v>139</v>
      </c>
      <c r="I11" s="117" t="s">
        <v>1124</v>
      </c>
      <c r="J11" s="40" t="s">
        <v>137</v>
      </c>
      <c r="K11" s="268" t="s">
        <v>1128</v>
      </c>
      <c r="L11" s="118" t="s">
        <v>59</v>
      </c>
      <c r="M11" s="118" t="s">
        <v>60</v>
      </c>
      <c r="N11" s="180" t="s">
        <v>101</v>
      </c>
      <c r="O11" s="332">
        <v>3000</v>
      </c>
      <c r="P11" s="332">
        <v>3000</v>
      </c>
      <c r="Q11" s="273">
        <v>39814</v>
      </c>
      <c r="R11" s="273">
        <v>41263</v>
      </c>
      <c r="S11" s="273">
        <v>42724</v>
      </c>
      <c r="T11" s="52">
        <f>IF(ISBLANK(Q11),"",DATEDIF(Q11,S11,"d")/365)</f>
        <v>7.9726027397260273</v>
      </c>
      <c r="U11" s="119">
        <v>0.1</v>
      </c>
      <c r="V11" s="268" t="s">
        <v>1129</v>
      </c>
      <c r="W11" s="268" t="s">
        <v>1130</v>
      </c>
      <c r="X11" s="113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20">
        <f ca="1">IF( ISBLANK($E11), "", IF(ISNUMBER(P11), (AD11+AE11+AF11+AJ11-AK11)/P11, "N/A")  )</f>
        <v>7.0666666666666664</v>
      </c>
      <c r="Z11" s="111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21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21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21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21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121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(OFFSET(펀드_거래,0,0,ROWS(펀드_거래),1)=$F11)*1, (OFFSET(펀드_거래,0,1,ROWS(펀드_거래),1)="현물분배")*1, OFFSET(펀드_거래,0,2,ROWS(펀드_거래),1)/1000000 )  )</f>
        <v>17700</v>
      </c>
      <c r="AF11" s="122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23"/>
      <c r="AH11" s="124"/>
      <c r="AI11" s="124"/>
      <c r="AJ11" s="123"/>
      <c r="AK11" s="123"/>
      <c r="AL11" s="125">
        <f ca="1">IF( ISERROR(AD11+AJ11-AK11), "", AD11+AJ11-AK11 )</f>
        <v>3500</v>
      </c>
      <c r="AM11" s="126"/>
      <c r="AN11" s="127"/>
      <c r="AO11" s="128"/>
      <c r="AP11" s="128"/>
      <c r="AQ11" s="91"/>
      <c r="AR11" s="127"/>
      <c r="AS11" s="128"/>
      <c r="AT11" s="128"/>
      <c r="AU11" s="91"/>
      <c r="AV11" s="127"/>
      <c r="AW11" s="128"/>
      <c r="AX11" s="128"/>
      <c r="AY11" s="91"/>
      <c r="AZ11" s="129"/>
      <c r="BA11" s="130"/>
      <c r="BB11" s="273">
        <v>36892</v>
      </c>
      <c r="BC11" s="273">
        <v>39814</v>
      </c>
      <c r="BD11" s="91"/>
      <c r="BE11" s="130"/>
      <c r="BF11" s="47"/>
      <c r="BG11" s="195"/>
      <c r="BH11" s="9"/>
      <c r="BI11" s="219"/>
      <c r="BJ11" s="195"/>
      <c r="BK11" s="195"/>
      <c r="BL11" s="9"/>
      <c r="BM11" s="220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9"/>
      <c r="BP11" s="132">
        <v>500</v>
      </c>
      <c r="BQ11" s="37">
        <v>500</v>
      </c>
      <c r="BR11" s="223"/>
      <c r="BS11" s="132">
        <v>500</v>
      </c>
      <c r="BT11" s="37">
        <v>500</v>
      </c>
      <c r="BU11" s="223"/>
      <c r="BV11" s="132">
        <v>500</v>
      </c>
      <c r="BW11" s="37">
        <v>500</v>
      </c>
      <c r="BX11" s="224"/>
      <c r="BY11" s="222"/>
      <c r="BZ11" s="224"/>
      <c r="CA11" s="222"/>
      <c r="CB11" s="224"/>
      <c r="CC11" s="222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  <c r="CV11" s="161"/>
      <c r="CW11" s="161"/>
      <c r="CX11" s="161"/>
      <c r="CY11" s="161"/>
      <c r="CZ11" s="161"/>
      <c r="DA11" s="161"/>
      <c r="DB11" s="161"/>
      <c r="DC11" s="161"/>
      <c r="DD11" s="161"/>
      <c r="DE11" s="161"/>
      <c r="DF11" s="161"/>
      <c r="DG11" s="161"/>
      <c r="DH11" s="161"/>
      <c r="DI11" s="161"/>
      <c r="DJ11" s="161"/>
      <c r="DK11" s="161"/>
      <c r="DL11" s="161"/>
      <c r="DM11" s="161"/>
      <c r="DN11" s="161"/>
      <c r="DO11" s="161"/>
      <c r="DP11" s="161"/>
      <c r="DQ11" s="161"/>
      <c r="DR11" s="161"/>
      <c r="DS11" s="161"/>
      <c r="DT11" s="161"/>
      <c r="DU11" s="161"/>
      <c r="DV11" s="161"/>
      <c r="DW11" s="161"/>
      <c r="DX11" s="161"/>
      <c r="DY11" s="161"/>
      <c r="DZ11" s="161"/>
      <c r="EA11" s="161"/>
      <c r="EB11" s="161"/>
      <c r="EC11" s="161"/>
      <c r="ED11" s="161"/>
      <c r="EE11" s="161"/>
      <c r="EF11" s="161"/>
      <c r="EG11" s="161"/>
      <c r="EH11" s="161"/>
      <c r="EI11" s="161"/>
      <c r="EJ11" s="161"/>
      <c r="EK11" s="161"/>
      <c r="EL11" s="161"/>
      <c r="EM11" s="161"/>
      <c r="EN11" s="161"/>
      <c r="EO11" s="161"/>
      <c r="EP11" s="161"/>
      <c r="EQ11" s="161"/>
      <c r="ER11" s="161"/>
      <c r="ES11" s="161"/>
      <c r="ET11" s="161"/>
      <c r="EU11" s="161"/>
      <c r="EV11" s="161"/>
      <c r="EW11" s="161"/>
      <c r="EX11" s="161"/>
      <c r="EY11" s="161"/>
      <c r="EZ11" s="161"/>
      <c r="FA11" s="161"/>
      <c r="FB11" s="161"/>
      <c r="FC11" s="161"/>
      <c r="FD11" s="161"/>
      <c r="FE11" s="161"/>
      <c r="FF11" s="161"/>
      <c r="FG11" s="161"/>
      <c r="FH11" s="161"/>
      <c r="FI11" s="161"/>
      <c r="FJ11" s="161"/>
      <c r="FK11" s="161"/>
      <c r="FL11" s="161"/>
      <c r="FM11" s="161"/>
      <c r="FN11" s="161"/>
      <c r="FO11" s="161"/>
      <c r="FP11" s="161"/>
      <c r="FQ11" s="161"/>
      <c r="FR11" s="161"/>
      <c r="FS11" s="161"/>
      <c r="FT11" s="161"/>
      <c r="FU11" s="161"/>
      <c r="FV11" s="161"/>
      <c r="FW11" s="161"/>
      <c r="FX11" s="161"/>
      <c r="FY11" s="161"/>
      <c r="FZ11" s="161"/>
      <c r="GA11" s="161"/>
      <c r="GB11" s="161"/>
      <c r="GC11" s="161"/>
      <c r="GD11" s="161"/>
      <c r="GE11" s="161"/>
      <c r="GF11" s="161"/>
      <c r="GG11" s="161"/>
      <c r="GH11" s="161"/>
      <c r="GI11" s="161"/>
      <c r="GJ11" s="161"/>
      <c r="GK11" s="161"/>
      <c r="GL11" s="161"/>
      <c r="GM11" s="161"/>
      <c r="GN11" s="161"/>
      <c r="GO11" s="161"/>
      <c r="GP11" s="161"/>
      <c r="GQ11" s="161"/>
      <c r="GR11" s="161"/>
      <c r="GS11" s="161"/>
      <c r="GT11" s="161"/>
      <c r="GU11" s="161"/>
      <c r="GV11" s="161"/>
      <c r="GW11" s="161"/>
      <c r="GX11" s="161"/>
      <c r="GY11" s="161"/>
      <c r="GZ11" s="161"/>
      <c r="HA11" s="161"/>
      <c r="HB11" s="161"/>
      <c r="HC11" s="161"/>
      <c r="HD11" s="161"/>
      <c r="HE11" s="161"/>
      <c r="HF11" s="161"/>
      <c r="HG11" s="161"/>
      <c r="HH11" s="161"/>
      <c r="HI11" s="161"/>
      <c r="HJ11" s="161"/>
      <c r="HK11" s="161"/>
      <c r="HL11" s="161"/>
      <c r="HM11" s="161"/>
      <c r="HN11" s="161"/>
      <c r="HO11" s="161"/>
      <c r="HP11" s="161"/>
      <c r="HQ11" s="161"/>
      <c r="HR11" s="161"/>
      <c r="HS11" s="161"/>
      <c r="HT11" s="161"/>
      <c r="HU11" s="161"/>
      <c r="HV11" s="161"/>
      <c r="HW11" s="161"/>
      <c r="HX11" s="161"/>
      <c r="HY11" s="161"/>
      <c r="HZ11" s="161"/>
      <c r="IA11" s="161"/>
      <c r="IB11" s="161"/>
      <c r="IC11" s="161"/>
      <c r="ID11" s="161"/>
      <c r="IE11" s="161"/>
      <c r="IF11" s="161"/>
      <c r="IG11" s="161"/>
      <c r="IH11" s="161"/>
      <c r="II11" s="161"/>
      <c r="IJ11" s="161"/>
      <c r="IK11" s="161"/>
      <c r="IL11" s="161"/>
      <c r="IM11" s="161"/>
      <c r="IN11" s="161"/>
      <c r="IO11" s="161"/>
      <c r="IP11" s="161"/>
      <c r="IQ11" s="161"/>
    </row>
    <row r="12" spans="1:251" ht="27">
      <c r="A12" s="221" t="s">
        <v>890</v>
      </c>
      <c r="D12" s="163"/>
      <c r="E12" s="271" t="s">
        <v>1117</v>
      </c>
      <c r="F12" s="193" t="s">
        <v>1121</v>
      </c>
      <c r="G12" s="116" t="s">
        <v>1105</v>
      </c>
      <c r="H12" s="2" t="s">
        <v>141</v>
      </c>
      <c r="I12" s="117" t="s">
        <v>1125</v>
      </c>
      <c r="J12" s="40" t="s">
        <v>58</v>
      </c>
      <c r="K12" s="268" t="s">
        <v>1128</v>
      </c>
      <c r="L12" s="276" t="s">
        <v>99</v>
      </c>
      <c r="M12" s="276" t="s">
        <v>937</v>
      </c>
      <c r="N12" s="180" t="s">
        <v>101</v>
      </c>
      <c r="O12" s="332">
        <v>3000</v>
      </c>
      <c r="P12" s="332">
        <v>2500</v>
      </c>
      <c r="Q12" s="273">
        <v>40168</v>
      </c>
      <c r="R12" s="273">
        <v>41628</v>
      </c>
      <c r="S12" s="273">
        <v>43089</v>
      </c>
      <c r="T12" s="52">
        <f>IF(ISBLANK(Q12),"",DATEDIF(Q12,S12,"d")/365)</f>
        <v>8.0027397260273965</v>
      </c>
      <c r="U12" s="119">
        <v>0.1</v>
      </c>
      <c r="V12" s="268" t="s">
        <v>1131</v>
      </c>
      <c r="W12" s="268" t="s">
        <v>1132</v>
      </c>
      <c r="X12" s="113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20">
        <f ca="1">IF( ISBLANK($E12), "", IF(ISNUMBER(P12), (AD12+AE12+AF12+AJ12-AK12)/P12, "N/A")  )</f>
        <v>1.4359999999999999</v>
      </c>
      <c r="Z12" s="111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21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21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21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21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121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(OFFSET(펀드_거래,0,0,ROWS(펀드_거래),1)=$F12)*1, (OFFSET(펀드_거래,0,1,ROWS(펀드_거래),1)="현물분배")*1, OFFSET(펀드_거래,0,2,ROWS(펀드_거래),1)/1000000 )  )</f>
        <v>3590</v>
      </c>
      <c r="AF12" s="122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23"/>
      <c r="AH12" s="124"/>
      <c r="AI12" s="124"/>
      <c r="AJ12" s="123"/>
      <c r="AK12" s="123"/>
      <c r="AL12" s="125">
        <f ca="1">IF( ISERROR(AD12+AJ12-AK12), "", AD12+AJ12-AK12 )</f>
        <v>0</v>
      </c>
      <c r="AM12" s="126"/>
      <c r="AN12" s="127"/>
      <c r="AO12" s="128"/>
      <c r="AP12" s="128"/>
      <c r="AQ12" s="91"/>
      <c r="AR12" s="127"/>
      <c r="AS12" s="128"/>
      <c r="AT12" s="128"/>
      <c r="AU12" s="91"/>
      <c r="AV12" s="127"/>
      <c r="AW12" s="128"/>
      <c r="AX12" s="128"/>
      <c r="AY12" s="91"/>
      <c r="AZ12" s="129"/>
      <c r="BA12" s="130"/>
      <c r="BB12" s="273">
        <v>36892</v>
      </c>
      <c r="BC12" s="273">
        <v>39814</v>
      </c>
      <c r="BD12" s="91"/>
      <c r="BE12" s="130"/>
      <c r="BF12" s="47"/>
      <c r="BG12" s="195"/>
      <c r="BH12" s="9"/>
      <c r="BI12" s="219"/>
      <c r="BJ12" s="195"/>
      <c r="BK12" s="195"/>
      <c r="BL12" s="9"/>
      <c r="BM12" s="220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9"/>
      <c r="BO12" s="221"/>
      <c r="BP12" s="132">
        <v>500</v>
      </c>
      <c r="BQ12" s="37">
        <v>500</v>
      </c>
      <c r="BR12" s="223"/>
      <c r="BS12" s="132">
        <v>500</v>
      </c>
      <c r="BT12" s="37">
        <v>500</v>
      </c>
      <c r="BU12" s="223"/>
      <c r="BV12" s="132">
        <v>500</v>
      </c>
      <c r="BW12" s="37">
        <v>500</v>
      </c>
      <c r="BX12" s="224"/>
      <c r="BY12" s="222"/>
      <c r="BZ12" s="224"/>
      <c r="CA12" s="222"/>
      <c r="CB12" s="224"/>
      <c r="CC12" s="222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  <c r="DQ12" s="161"/>
      <c r="DR12" s="161"/>
      <c r="DS12" s="161"/>
      <c r="DT12" s="161"/>
      <c r="DU12" s="161"/>
      <c r="DV12" s="161"/>
      <c r="DW12" s="161"/>
      <c r="DX12" s="161"/>
      <c r="DY12" s="161"/>
      <c r="DZ12" s="161"/>
      <c r="EA12" s="161"/>
      <c r="EB12" s="161"/>
      <c r="EC12" s="161"/>
      <c r="ED12" s="161"/>
      <c r="EE12" s="161"/>
      <c r="EF12" s="161"/>
      <c r="EG12" s="161"/>
      <c r="EH12" s="161"/>
      <c r="EI12" s="161"/>
      <c r="EJ12" s="161"/>
      <c r="EK12" s="161"/>
      <c r="EL12" s="161"/>
      <c r="EM12" s="161"/>
      <c r="EN12" s="161"/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1"/>
      <c r="FH12" s="161"/>
      <c r="FI12" s="161"/>
      <c r="FJ12" s="161"/>
      <c r="FK12" s="161"/>
      <c r="FL12" s="161"/>
      <c r="FM12" s="161"/>
      <c r="FN12" s="161"/>
      <c r="FO12" s="161"/>
      <c r="FP12" s="161"/>
      <c r="FQ12" s="161"/>
      <c r="FR12" s="161"/>
      <c r="FS12" s="161"/>
      <c r="FT12" s="161"/>
      <c r="FU12" s="161"/>
      <c r="FV12" s="161"/>
      <c r="FW12" s="161"/>
      <c r="FX12" s="161"/>
      <c r="FY12" s="161"/>
      <c r="FZ12" s="161"/>
      <c r="GA12" s="161"/>
      <c r="GB12" s="161"/>
      <c r="GC12" s="161"/>
      <c r="GD12" s="161"/>
      <c r="GE12" s="161"/>
      <c r="GF12" s="161"/>
      <c r="GG12" s="161"/>
      <c r="GH12" s="161"/>
      <c r="GI12" s="161"/>
      <c r="GJ12" s="161"/>
      <c r="GK12" s="161"/>
      <c r="GL12" s="161"/>
      <c r="GM12" s="161"/>
      <c r="GN12" s="161"/>
      <c r="GO12" s="161"/>
      <c r="GP12" s="161"/>
      <c r="GQ12" s="161"/>
      <c r="GR12" s="161"/>
      <c r="GS12" s="161"/>
      <c r="GT12" s="161"/>
      <c r="GU12" s="161"/>
      <c r="GV12" s="161"/>
      <c r="GW12" s="161"/>
      <c r="GX12" s="161"/>
      <c r="GY12" s="161"/>
      <c r="GZ12" s="161"/>
      <c r="HA12" s="161"/>
      <c r="HB12" s="161"/>
      <c r="HC12" s="161"/>
      <c r="HD12" s="161"/>
      <c r="HE12" s="161"/>
      <c r="HF12" s="161"/>
      <c r="HG12" s="161"/>
      <c r="HH12" s="161"/>
      <c r="HI12" s="161"/>
      <c r="HJ12" s="161"/>
      <c r="HK12" s="161"/>
      <c r="HL12" s="161"/>
      <c r="HM12" s="161"/>
      <c r="HN12" s="161"/>
      <c r="HO12" s="161"/>
      <c r="HP12" s="161"/>
      <c r="HQ12" s="161"/>
      <c r="HR12" s="161"/>
      <c r="HS12" s="161"/>
      <c r="HT12" s="161"/>
      <c r="HU12" s="161"/>
      <c r="HV12" s="161"/>
      <c r="HW12" s="161"/>
      <c r="HX12" s="161"/>
      <c r="HY12" s="161"/>
      <c r="HZ12" s="161"/>
      <c r="IA12" s="161"/>
      <c r="IB12" s="161"/>
      <c r="IC12" s="161"/>
      <c r="ID12" s="161"/>
      <c r="IE12" s="161"/>
      <c r="IF12" s="161"/>
      <c r="IG12" s="161"/>
      <c r="IH12" s="161"/>
      <c r="II12" s="161"/>
      <c r="IJ12" s="161"/>
      <c r="IK12" s="161"/>
      <c r="IL12" s="161"/>
      <c r="IM12" s="161"/>
      <c r="IN12" s="161"/>
      <c r="IO12" s="161"/>
      <c r="IP12" s="161"/>
      <c r="IQ12" s="161"/>
    </row>
    <row r="13" spans="1:251" ht="27">
      <c r="D13" s="163"/>
      <c r="E13" s="271" t="s">
        <v>1118</v>
      </c>
      <c r="F13" s="193" t="s">
        <v>1122</v>
      </c>
      <c r="G13" s="116" t="s">
        <v>1105</v>
      </c>
      <c r="H13" s="2" t="s">
        <v>57</v>
      </c>
      <c r="I13" s="117" t="s">
        <v>1126</v>
      </c>
      <c r="J13" s="40" t="s">
        <v>58</v>
      </c>
      <c r="K13" s="268" t="s">
        <v>1128</v>
      </c>
      <c r="L13" s="276" t="s">
        <v>117</v>
      </c>
      <c r="M13" s="276" t="s">
        <v>152</v>
      </c>
      <c r="N13" s="180" t="s">
        <v>114</v>
      </c>
      <c r="O13" s="332">
        <v>3000</v>
      </c>
      <c r="P13" s="332">
        <v>3000</v>
      </c>
      <c r="Q13" s="273">
        <v>40168</v>
      </c>
      <c r="R13" s="273">
        <v>41628</v>
      </c>
      <c r="S13" s="273">
        <v>43089</v>
      </c>
      <c r="T13" s="52">
        <f>IF(ISBLANK(Q13),"",DATEDIF(Q13,S13,"d")/365)</f>
        <v>8.0027397260273965</v>
      </c>
      <c r="U13" s="119">
        <v>0.1</v>
      </c>
      <c r="V13" s="268" t="s">
        <v>1131</v>
      </c>
      <c r="W13" s="268" t="s">
        <v>1132</v>
      </c>
      <c r="X13" s="113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20">
        <f ca="1">IF( ISBLANK($E13), "", IF(ISNUMBER(P13), (AD13+AE13+AF13+AJ13-AK13)/P13, "N/A")  )</f>
        <v>5.2</v>
      </c>
      <c r="Z13" s="111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21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21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21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21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121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(OFFSET(펀드_거래,0,0,ROWS(펀드_거래),1)=$F13)*1, (OFFSET(펀드_거래,0,1,ROWS(펀드_거래),1)="현물분배")*1, OFFSET(펀드_거래,0,2,ROWS(펀드_거래),1)/1000000 )  )</f>
        <v>15600</v>
      </c>
      <c r="AF13" s="122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23"/>
      <c r="AH13" s="124"/>
      <c r="AI13" s="124"/>
      <c r="AJ13" s="123"/>
      <c r="AK13" s="123"/>
      <c r="AL13" s="125">
        <f ca="1">IF( ISERROR(AD13+AJ13-AK13), "", AD13+AJ13-AK13 )</f>
        <v>0</v>
      </c>
      <c r="AM13" s="126"/>
      <c r="AN13" s="127"/>
      <c r="AO13" s="128"/>
      <c r="AP13" s="128"/>
      <c r="AQ13" s="91"/>
      <c r="AR13" s="127"/>
      <c r="AS13" s="128"/>
      <c r="AT13" s="128"/>
      <c r="AU13" s="91"/>
      <c r="AV13" s="127"/>
      <c r="AW13" s="128"/>
      <c r="AX13" s="128"/>
      <c r="AY13" s="91"/>
      <c r="AZ13" s="129"/>
      <c r="BA13" s="130"/>
      <c r="BB13" s="273">
        <v>36892</v>
      </c>
      <c r="BC13" s="273">
        <v>39814</v>
      </c>
      <c r="BD13" s="91"/>
      <c r="BE13" s="130"/>
      <c r="BF13" s="47"/>
      <c r="BG13" s="195"/>
      <c r="BH13" s="9"/>
      <c r="BI13" s="219"/>
      <c r="BJ13" s="195"/>
      <c r="BK13" s="195"/>
      <c r="BL13" s="9"/>
      <c r="BM13" s="220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9"/>
      <c r="BO13" s="221"/>
      <c r="BP13" s="132">
        <v>500</v>
      </c>
      <c r="BQ13" s="37">
        <v>500</v>
      </c>
      <c r="BR13" s="223"/>
      <c r="BS13" s="132">
        <v>500</v>
      </c>
      <c r="BT13" s="37">
        <v>500</v>
      </c>
      <c r="BU13" s="223"/>
      <c r="BV13" s="132">
        <v>500</v>
      </c>
      <c r="BW13" s="37">
        <v>500</v>
      </c>
      <c r="BX13" s="224"/>
      <c r="BY13" s="222"/>
      <c r="BZ13" s="224"/>
      <c r="CA13" s="222"/>
      <c r="CB13" s="224"/>
      <c r="CC13" s="222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Q13" s="161"/>
      <c r="CR13" s="161"/>
      <c r="CS13" s="161"/>
      <c r="CT13" s="161"/>
      <c r="CU13" s="161"/>
      <c r="CV13" s="161"/>
      <c r="CW13" s="161"/>
      <c r="CX13" s="161"/>
      <c r="CY13" s="161"/>
      <c r="CZ13" s="161"/>
      <c r="DA13" s="161"/>
      <c r="DB13" s="161"/>
      <c r="DC13" s="161"/>
      <c r="DD13" s="161"/>
      <c r="DE13" s="161"/>
      <c r="DF13" s="161"/>
      <c r="DG13" s="161"/>
      <c r="DH13" s="161"/>
      <c r="DI13" s="161"/>
      <c r="DJ13" s="161"/>
      <c r="DK13" s="161"/>
      <c r="DL13" s="161"/>
      <c r="DM13" s="161"/>
      <c r="DN13" s="161"/>
      <c r="DO13" s="161"/>
      <c r="DP13" s="161"/>
      <c r="DQ13" s="161"/>
      <c r="DR13" s="161"/>
      <c r="DS13" s="161"/>
      <c r="DT13" s="161"/>
      <c r="DU13" s="161"/>
      <c r="DV13" s="161"/>
      <c r="DW13" s="161"/>
      <c r="DX13" s="161"/>
      <c r="DY13" s="161"/>
      <c r="DZ13" s="161"/>
      <c r="EA13" s="161"/>
      <c r="EB13" s="161"/>
      <c r="EC13" s="161"/>
      <c r="ED13" s="161"/>
      <c r="EE13" s="161"/>
      <c r="EF13" s="161"/>
      <c r="EG13" s="161"/>
      <c r="EH13" s="161"/>
      <c r="EI13" s="161"/>
      <c r="EJ13" s="161"/>
      <c r="EK13" s="161"/>
      <c r="EL13" s="161"/>
      <c r="EM13" s="161"/>
      <c r="EN13" s="161"/>
      <c r="EO13" s="161"/>
      <c r="EP13" s="161"/>
      <c r="EQ13" s="161"/>
      <c r="ER13" s="161"/>
      <c r="ES13" s="161"/>
      <c r="ET13" s="161"/>
      <c r="EU13" s="161"/>
      <c r="EV13" s="161"/>
      <c r="EW13" s="161"/>
      <c r="EX13" s="161"/>
      <c r="EY13" s="161"/>
      <c r="EZ13" s="161"/>
      <c r="FA13" s="161"/>
      <c r="FB13" s="161"/>
      <c r="FC13" s="161"/>
      <c r="FD13" s="161"/>
      <c r="FE13" s="161"/>
      <c r="FF13" s="161"/>
      <c r="FG13" s="161"/>
      <c r="FH13" s="161"/>
      <c r="FI13" s="161"/>
      <c r="FJ13" s="161"/>
      <c r="FK13" s="161"/>
      <c r="FL13" s="161"/>
      <c r="FM13" s="161"/>
      <c r="FN13" s="161"/>
      <c r="FO13" s="161"/>
      <c r="FP13" s="161"/>
      <c r="FQ13" s="161"/>
      <c r="FR13" s="161"/>
      <c r="FS13" s="161"/>
      <c r="FT13" s="161"/>
      <c r="FU13" s="161"/>
      <c r="FV13" s="161"/>
      <c r="FW13" s="161"/>
      <c r="FX13" s="161"/>
      <c r="FY13" s="161"/>
      <c r="FZ13" s="161"/>
      <c r="GA13" s="161"/>
      <c r="GB13" s="161"/>
      <c r="GC13" s="161"/>
      <c r="GD13" s="161"/>
      <c r="GE13" s="161"/>
      <c r="GF13" s="161"/>
      <c r="GG13" s="161"/>
      <c r="GH13" s="161"/>
      <c r="GI13" s="161"/>
      <c r="GJ13" s="161"/>
      <c r="GK13" s="161"/>
      <c r="GL13" s="161"/>
      <c r="GM13" s="161"/>
      <c r="GN13" s="161"/>
      <c r="GO13" s="161"/>
      <c r="GP13" s="161"/>
      <c r="GQ13" s="161"/>
      <c r="GR13" s="161"/>
      <c r="GS13" s="161"/>
      <c r="GT13" s="161"/>
      <c r="GU13" s="161"/>
      <c r="GV13" s="161"/>
      <c r="GW13" s="161"/>
      <c r="GX13" s="161"/>
      <c r="GY13" s="161"/>
      <c r="GZ13" s="161"/>
      <c r="HA13" s="161"/>
      <c r="HB13" s="161"/>
      <c r="HC13" s="161"/>
      <c r="HD13" s="161"/>
      <c r="HE13" s="161"/>
      <c r="HF13" s="161"/>
      <c r="HG13" s="161"/>
      <c r="HH13" s="161"/>
      <c r="HI13" s="161"/>
      <c r="HJ13" s="161"/>
      <c r="HK13" s="161"/>
      <c r="HL13" s="161"/>
      <c r="HM13" s="161"/>
      <c r="HN13" s="161"/>
      <c r="HO13" s="161"/>
      <c r="HP13" s="161"/>
      <c r="HQ13" s="161"/>
      <c r="HR13" s="161"/>
      <c r="HS13" s="161"/>
      <c r="HT13" s="161"/>
      <c r="HU13" s="161"/>
      <c r="HV13" s="161"/>
      <c r="HW13" s="161"/>
      <c r="HX13" s="161"/>
      <c r="HY13" s="161"/>
      <c r="HZ13" s="161"/>
      <c r="IA13" s="161"/>
      <c r="IB13" s="161"/>
      <c r="IC13" s="161"/>
      <c r="ID13" s="161"/>
      <c r="IE13" s="161"/>
      <c r="IF13" s="161"/>
      <c r="IG13" s="161"/>
      <c r="IH13" s="161"/>
      <c r="II13" s="161"/>
      <c r="IJ13" s="161"/>
      <c r="IK13" s="161"/>
      <c r="IL13" s="161"/>
      <c r="IM13" s="161"/>
      <c r="IN13" s="161"/>
      <c r="IO13" s="161"/>
      <c r="IP13" s="161"/>
      <c r="IQ13" s="161"/>
    </row>
    <row r="14" spans="1:251" s="163" customFormat="1" ht="27">
      <c r="E14" s="271" t="s">
        <v>1119</v>
      </c>
      <c r="F14" s="193" t="s">
        <v>1122</v>
      </c>
      <c r="G14" s="116" t="s">
        <v>1105</v>
      </c>
      <c r="H14" s="2" t="s">
        <v>57</v>
      </c>
      <c r="I14" s="117" t="s">
        <v>1127</v>
      </c>
      <c r="J14" s="268" t="s">
        <v>58</v>
      </c>
      <c r="K14" s="268" t="s">
        <v>1128</v>
      </c>
      <c r="L14" s="276" t="s">
        <v>59</v>
      </c>
      <c r="M14" s="276" t="s">
        <v>60</v>
      </c>
      <c r="N14" s="180" t="s">
        <v>101</v>
      </c>
      <c r="O14" s="332">
        <v>3000</v>
      </c>
      <c r="P14" s="332">
        <v>3000</v>
      </c>
      <c r="Q14" s="273">
        <v>40168</v>
      </c>
      <c r="R14" s="273">
        <v>41628</v>
      </c>
      <c r="S14" s="273">
        <v>43089</v>
      </c>
      <c r="T14" s="52">
        <f>IF(ISBLANK(Q14),"",DATEDIF(Q14,S14,"d")/365)</f>
        <v>8.0027397260273965</v>
      </c>
      <c r="U14" s="119">
        <v>0.1</v>
      </c>
      <c r="V14" s="268" t="s">
        <v>1131</v>
      </c>
      <c r="W14" s="268" t="s">
        <v>1132</v>
      </c>
      <c r="X14" s="113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20">
        <f ca="1">IF( ISBLANK($E14), "", IF(ISNUMBER(P14), (AD14+AE14+AF14+AJ14-AK14)/P14, "N/A")  )</f>
        <v>2</v>
      </c>
      <c r="Z14" s="111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21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21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21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21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121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(OFFSET(펀드_거래,0,0,ROWS(펀드_거래),1)=$F14)*1, (OFFSET(펀드_거래,0,1,ROWS(펀드_거래),1)="현물분배")*1, OFFSET(펀드_거래,0,2,ROWS(펀드_거래),1)/1000000 )  )</f>
        <v>6000</v>
      </c>
      <c r="AF14" s="122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23"/>
      <c r="AH14" s="124"/>
      <c r="AI14" s="124"/>
      <c r="AJ14" s="123"/>
      <c r="AK14" s="123"/>
      <c r="AL14" s="125">
        <f ca="1">IF( ISERROR(AD14+AJ14-AK14), "", AD14+AJ14-AK14 )</f>
        <v>0</v>
      </c>
      <c r="AM14" s="126"/>
      <c r="AN14" s="127"/>
      <c r="AO14" s="128"/>
      <c r="AP14" s="128"/>
      <c r="AQ14" s="91"/>
      <c r="AR14" s="127"/>
      <c r="AS14" s="128"/>
      <c r="AT14" s="128"/>
      <c r="AU14" s="91"/>
      <c r="AV14" s="127"/>
      <c r="AW14" s="128"/>
      <c r="AX14" s="128"/>
      <c r="AY14" s="91"/>
      <c r="AZ14" s="129"/>
      <c r="BA14" s="130"/>
      <c r="BB14" s="273">
        <v>36892</v>
      </c>
      <c r="BC14" s="273">
        <v>39814</v>
      </c>
      <c r="BD14" s="91"/>
      <c r="BE14" s="130"/>
      <c r="BF14" s="273"/>
      <c r="BG14" s="195"/>
      <c r="BH14" s="9"/>
      <c r="BI14" s="219"/>
      <c r="BJ14" s="195"/>
      <c r="BK14" s="195"/>
      <c r="BL14" s="9"/>
      <c r="BM14" s="220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9"/>
      <c r="BO14" s="221"/>
      <c r="BP14" s="132">
        <v>500</v>
      </c>
      <c r="BQ14" s="37">
        <v>500</v>
      </c>
      <c r="BR14" s="223"/>
      <c r="BS14" s="132">
        <v>500</v>
      </c>
      <c r="BT14" s="37">
        <v>500</v>
      </c>
      <c r="BU14" s="223"/>
      <c r="BV14" s="132">
        <v>500</v>
      </c>
      <c r="BW14" s="37">
        <v>500</v>
      </c>
      <c r="BX14" s="224"/>
      <c r="BY14" s="222"/>
      <c r="BZ14" s="224"/>
      <c r="CA14" s="222"/>
      <c r="CB14" s="224"/>
      <c r="CC14" s="222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  <c r="DQ14" s="161"/>
      <c r="DR14" s="161"/>
      <c r="DS14" s="161"/>
      <c r="DT14" s="161"/>
      <c r="DU14" s="161"/>
      <c r="DV14" s="161"/>
      <c r="DW14" s="161"/>
      <c r="DX14" s="161"/>
      <c r="DY14" s="161"/>
      <c r="DZ14" s="161"/>
      <c r="EA14" s="161"/>
      <c r="EB14" s="161"/>
      <c r="EC14" s="161"/>
      <c r="ED14" s="161"/>
      <c r="EE14" s="161"/>
      <c r="EF14" s="161"/>
      <c r="EG14" s="161"/>
      <c r="EH14" s="161"/>
      <c r="EI14" s="161"/>
      <c r="EJ14" s="161"/>
      <c r="EK14" s="161"/>
      <c r="EL14" s="161"/>
      <c r="EM14" s="161"/>
      <c r="EN14" s="161"/>
      <c r="EO14" s="161"/>
      <c r="EP14" s="161"/>
      <c r="EQ14" s="161"/>
      <c r="ER14" s="161"/>
      <c r="ES14" s="161"/>
      <c r="ET14" s="161"/>
      <c r="EU14" s="161"/>
      <c r="EV14" s="161"/>
      <c r="EW14" s="161"/>
      <c r="EX14" s="161"/>
      <c r="EY14" s="161"/>
      <c r="EZ14" s="161"/>
      <c r="FA14" s="161"/>
      <c r="FB14" s="161"/>
      <c r="FC14" s="161"/>
      <c r="FD14" s="161"/>
      <c r="FE14" s="161"/>
      <c r="FF14" s="161"/>
      <c r="FG14" s="161"/>
      <c r="FH14" s="161"/>
      <c r="FI14" s="161"/>
      <c r="FJ14" s="161"/>
      <c r="FK14" s="161"/>
      <c r="FL14" s="161"/>
      <c r="FM14" s="161"/>
      <c r="FN14" s="161"/>
      <c r="FO14" s="161"/>
      <c r="FP14" s="161"/>
      <c r="FQ14" s="161"/>
      <c r="FR14" s="161"/>
      <c r="FS14" s="161"/>
      <c r="FT14" s="161"/>
      <c r="FU14" s="161"/>
      <c r="FV14" s="161"/>
      <c r="FW14" s="161"/>
      <c r="FX14" s="161"/>
      <c r="FY14" s="161"/>
      <c r="FZ14" s="161"/>
      <c r="GA14" s="161"/>
      <c r="GB14" s="161"/>
      <c r="GC14" s="161"/>
      <c r="GD14" s="161"/>
      <c r="GE14" s="161"/>
      <c r="GF14" s="161"/>
      <c r="GG14" s="161"/>
      <c r="GH14" s="161"/>
      <c r="GI14" s="161"/>
      <c r="GJ14" s="161"/>
      <c r="GK14" s="161"/>
      <c r="GL14" s="161"/>
      <c r="GM14" s="161"/>
      <c r="GN14" s="161"/>
      <c r="GO14" s="161"/>
      <c r="GP14" s="161"/>
      <c r="GQ14" s="161"/>
      <c r="GR14" s="161"/>
      <c r="GS14" s="161"/>
      <c r="GT14" s="161"/>
      <c r="GU14" s="161"/>
      <c r="GV14" s="161"/>
      <c r="GW14" s="161"/>
      <c r="GX14" s="161"/>
      <c r="GY14" s="161"/>
      <c r="GZ14" s="161"/>
      <c r="HA14" s="161"/>
      <c r="HB14" s="161"/>
      <c r="HC14" s="161"/>
      <c r="HD14" s="161"/>
      <c r="HE14" s="161"/>
      <c r="HF14" s="161"/>
      <c r="HG14" s="161"/>
      <c r="HH14" s="161"/>
      <c r="HI14" s="161"/>
      <c r="HJ14" s="161"/>
      <c r="HK14" s="161"/>
      <c r="HL14" s="161"/>
      <c r="HM14" s="161"/>
      <c r="HN14" s="161"/>
      <c r="HO14" s="161"/>
      <c r="HP14" s="161"/>
      <c r="HQ14" s="161"/>
      <c r="HR14" s="161"/>
      <c r="HS14" s="161"/>
      <c r="HT14" s="161"/>
      <c r="HU14" s="161"/>
      <c r="HV14" s="161"/>
      <c r="HW14" s="161"/>
      <c r="HX14" s="161"/>
      <c r="HY14" s="161"/>
      <c r="HZ14" s="161"/>
      <c r="IA14" s="161"/>
      <c r="IB14" s="161"/>
      <c r="IC14" s="161"/>
      <c r="ID14" s="161"/>
      <c r="IE14" s="161"/>
      <c r="IF14" s="161"/>
      <c r="IG14" s="161"/>
      <c r="IH14" s="161"/>
      <c r="II14" s="161"/>
      <c r="IJ14" s="161"/>
      <c r="IK14" s="161"/>
      <c r="IL14" s="161"/>
      <c r="IM14" s="161"/>
      <c r="IN14" s="161"/>
      <c r="IO14" s="161"/>
      <c r="IP14" s="161"/>
      <c r="IQ14" s="161"/>
    </row>
  </sheetData>
  <mergeCells count="28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C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I11:I14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E4" sqref="E4:Q4"/>
    </sheetView>
  </sheetViews>
  <sheetFormatPr defaultColWidth="9" defaultRowHeight="13.5"/>
  <cols>
    <col min="1" max="4" width="0" style="16" hidden="1" customWidth="1"/>
    <col min="5" max="5" width="12.75" style="16" customWidth="1"/>
    <col min="6" max="6" width="23.625" style="16" customWidth="1"/>
    <col min="7" max="7" width="12.375" style="16" customWidth="1"/>
    <col min="8" max="8" width="18.875" style="16" customWidth="1"/>
    <col min="9" max="9" width="18.625" style="16" customWidth="1"/>
    <col min="10" max="10" width="12" style="16" customWidth="1"/>
    <col min="11" max="11" width="19.625" style="16" customWidth="1"/>
    <col min="12" max="13" width="10.625" style="16" customWidth="1"/>
    <col min="14" max="14" width="8.375" style="16" customWidth="1"/>
    <col min="15" max="15" width="8" style="16" customWidth="1"/>
    <col min="16" max="16" width="7.625" style="16" customWidth="1"/>
    <col min="17" max="17" width="25.625" style="16" customWidth="1"/>
    <col min="18" max="18" width="10.625" style="16" customWidth="1"/>
    <col min="19" max="20" width="7.625" style="16" customWidth="1"/>
    <col min="21" max="21" width="10.625" style="16" customWidth="1"/>
    <col min="22" max="22" width="4.625" style="16" customWidth="1"/>
    <col min="23" max="23" width="6" style="16" customWidth="1"/>
    <col min="24" max="24" width="7.25" style="16" customWidth="1"/>
    <col min="25" max="25" width="5.875" style="16" customWidth="1"/>
    <col min="26" max="27" width="7.625" style="16" customWidth="1"/>
    <col min="28" max="28" width="27.875" style="16" customWidth="1"/>
    <col min="29" max="29" width="6.625" style="16" customWidth="1"/>
    <col min="30" max="32" width="8.375" style="16" customWidth="1"/>
    <col min="33" max="33" width="15.625" style="16" customWidth="1"/>
    <col min="34" max="16384" width="9" style="16"/>
  </cols>
  <sheetData>
    <row r="1" spans="5:34" hidden="1"/>
    <row r="2" spans="5:34" ht="18.75" hidden="1" customHeight="1">
      <c r="E2" s="16">
        <v>0</v>
      </c>
      <c r="F2" s="16">
        <v>1</v>
      </c>
      <c r="G2" s="16">
        <v>2</v>
      </c>
      <c r="H2" s="16">
        <v>3</v>
      </c>
      <c r="I2" s="16">
        <v>4</v>
      </c>
      <c r="J2" s="16">
        <v>5</v>
      </c>
      <c r="K2" s="16">
        <v>6</v>
      </c>
      <c r="L2" s="16">
        <v>7</v>
      </c>
      <c r="M2" s="16">
        <v>8</v>
      </c>
      <c r="N2" s="16">
        <v>9</v>
      </c>
      <c r="O2" s="16">
        <v>10</v>
      </c>
      <c r="P2" s="16">
        <v>11</v>
      </c>
      <c r="Q2" s="16">
        <v>12</v>
      </c>
      <c r="R2" s="16">
        <v>13</v>
      </c>
      <c r="S2" s="16">
        <v>14</v>
      </c>
      <c r="T2" s="16">
        <v>15</v>
      </c>
      <c r="U2" s="16">
        <v>16</v>
      </c>
      <c r="V2" s="16">
        <v>17</v>
      </c>
      <c r="W2" s="16">
        <v>18</v>
      </c>
      <c r="X2" s="16">
        <v>19</v>
      </c>
      <c r="Y2" s="16">
        <v>20</v>
      </c>
      <c r="Z2" s="16">
        <v>21</v>
      </c>
      <c r="AA2" s="16">
        <v>22</v>
      </c>
      <c r="AB2" s="16">
        <v>23</v>
      </c>
      <c r="AC2" s="16">
        <v>24</v>
      </c>
      <c r="AD2" s="16">
        <v>25</v>
      </c>
      <c r="AE2" s="16">
        <v>26</v>
      </c>
      <c r="AF2" s="16">
        <v>27</v>
      </c>
      <c r="AG2" s="16">
        <v>28</v>
      </c>
    </row>
    <row r="3" spans="5:34" ht="24" hidden="1" customHeight="1"/>
    <row r="4" spans="5:34" ht="45.75" customHeight="1">
      <c r="E4" s="531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3"/>
      <c r="R4" s="555" t="s">
        <v>81</v>
      </c>
      <c r="S4" s="556"/>
      <c r="T4" s="556"/>
      <c r="U4" s="556"/>
      <c r="V4" s="557"/>
      <c r="W4" s="545" t="s">
        <v>102</v>
      </c>
      <c r="X4" s="533"/>
      <c r="Y4" s="558" t="s">
        <v>55</v>
      </c>
      <c r="Z4" s="559"/>
      <c r="AA4" s="559"/>
      <c r="AB4" s="559"/>
      <c r="AC4" s="560"/>
      <c r="AD4" s="558" t="s">
        <v>103</v>
      </c>
      <c r="AE4" s="559"/>
      <c r="AF4" s="560"/>
      <c r="AG4" s="529" t="s">
        <v>82</v>
      </c>
    </row>
    <row r="5" spans="5:34" ht="39.75" customHeight="1">
      <c r="E5" s="62" t="s">
        <v>191</v>
      </c>
      <c r="F5" s="62" t="s">
        <v>0</v>
      </c>
      <c r="G5" s="64" t="s">
        <v>241</v>
      </c>
      <c r="H5" s="62" t="s">
        <v>185</v>
      </c>
      <c r="I5" s="62" t="s">
        <v>104</v>
      </c>
      <c r="J5" s="64" t="s">
        <v>83</v>
      </c>
      <c r="K5" s="62" t="s">
        <v>105</v>
      </c>
      <c r="L5" s="10" t="s">
        <v>106</v>
      </c>
      <c r="M5" s="62" t="s">
        <v>167</v>
      </c>
      <c r="N5" s="62" t="s">
        <v>107</v>
      </c>
      <c r="O5" s="64" t="s">
        <v>84</v>
      </c>
      <c r="P5" s="11" t="s">
        <v>85</v>
      </c>
      <c r="Q5" s="62" t="s">
        <v>86</v>
      </c>
      <c r="R5" s="12" t="s">
        <v>87</v>
      </c>
      <c r="S5" s="62" t="s">
        <v>32</v>
      </c>
      <c r="T5" s="62" t="s">
        <v>88</v>
      </c>
      <c r="U5" s="64" t="s">
        <v>89</v>
      </c>
      <c r="V5" s="64" t="s">
        <v>108</v>
      </c>
      <c r="W5" s="62" t="s">
        <v>90</v>
      </c>
      <c r="X5" s="62" t="s">
        <v>109</v>
      </c>
      <c r="Y5" s="62" t="s">
        <v>168</v>
      </c>
      <c r="Z5" s="62" t="s">
        <v>242</v>
      </c>
      <c r="AA5" s="236" t="s">
        <v>91</v>
      </c>
      <c r="AB5" s="243" t="s">
        <v>243</v>
      </c>
      <c r="AC5" s="62" t="s">
        <v>92</v>
      </c>
      <c r="AD5" s="62" t="s">
        <v>93</v>
      </c>
      <c r="AE5" s="62" t="s">
        <v>94</v>
      </c>
      <c r="AF5" s="62" t="s">
        <v>95</v>
      </c>
      <c r="AG5" s="530"/>
      <c r="AH5" s="161"/>
    </row>
    <row r="6" spans="5:34" ht="26.1" hidden="1" customHeight="1">
      <c r="E6" s="271"/>
      <c r="F6" s="268"/>
      <c r="G6" s="46"/>
      <c r="H6" s="264"/>
      <c r="I6" s="268"/>
      <c r="J6" s="272"/>
      <c r="K6" s="268"/>
      <c r="L6" s="273"/>
      <c r="M6" s="267"/>
      <c r="N6" s="269"/>
      <c r="O6" s="267"/>
      <c r="P6" s="274"/>
      <c r="Q6" s="275"/>
      <c r="R6" s="270"/>
      <c r="S6" s="269"/>
      <c r="T6" s="269"/>
      <c r="U6" s="268"/>
      <c r="V6" s="52"/>
      <c r="W6" s="263"/>
      <c r="X6" s="265"/>
      <c r="Y6" s="263"/>
      <c r="Z6" s="269"/>
      <c r="AA6" s="269"/>
      <c r="AB6" s="268"/>
      <c r="AC6" s="267"/>
      <c r="AD6" s="267"/>
      <c r="AE6" s="267"/>
      <c r="AF6" s="267"/>
      <c r="AG6" s="268"/>
      <c r="AH6" s="161"/>
    </row>
    <row r="7" spans="5:34" s="163" customFormat="1" ht="26.1" hidden="1" customHeight="1">
      <c r="E7" s="271"/>
      <c r="F7" s="268"/>
      <c r="G7" s="46"/>
      <c r="H7" s="264"/>
      <c r="I7" s="268"/>
      <c r="J7" s="272"/>
      <c r="K7" s="268"/>
      <c r="L7" s="273"/>
      <c r="M7" s="267"/>
      <c r="N7" s="269"/>
      <c r="O7" s="267"/>
      <c r="P7" s="274"/>
      <c r="Q7" s="275"/>
      <c r="R7" s="270"/>
      <c r="S7" s="269"/>
      <c r="T7" s="269"/>
      <c r="U7" s="268"/>
      <c r="V7" s="52"/>
      <c r="W7" s="263"/>
      <c r="X7" s="265"/>
      <c r="Y7" s="263"/>
      <c r="Z7" s="269"/>
      <c r="AA7" s="269"/>
      <c r="AB7" s="268"/>
      <c r="AC7" s="267"/>
      <c r="AD7" s="267"/>
      <c r="AE7" s="267"/>
      <c r="AF7" s="267"/>
      <c r="AG7" s="268"/>
      <c r="AH7" s="161"/>
    </row>
    <row r="8" spans="5:34" s="163" customFormat="1" ht="26.1" hidden="1" customHeight="1">
      <c r="E8" s="271"/>
      <c r="F8" s="268"/>
      <c r="G8" s="46"/>
      <c r="H8" s="264"/>
      <c r="I8" s="268"/>
      <c r="J8" s="272"/>
      <c r="K8" s="268"/>
      <c r="L8" s="273"/>
      <c r="M8" s="267"/>
      <c r="N8" s="269"/>
      <c r="O8" s="267"/>
      <c r="P8" s="274"/>
      <c r="Q8" s="275"/>
      <c r="R8" s="270"/>
      <c r="S8" s="269"/>
      <c r="T8" s="269"/>
      <c r="U8" s="268"/>
      <c r="V8" s="52"/>
      <c r="W8" s="263"/>
      <c r="X8" s="265"/>
      <c r="Y8" s="263"/>
      <c r="Z8" s="269"/>
      <c r="AA8" s="269"/>
      <c r="AB8" s="268"/>
      <c r="AC8" s="267"/>
      <c r="AD8" s="267"/>
      <c r="AE8" s="267"/>
      <c r="AF8" s="267"/>
      <c r="AG8" s="268"/>
      <c r="AH8" s="161"/>
    </row>
    <row r="9" spans="5:34" s="163" customFormat="1" ht="26.1" hidden="1" customHeight="1">
      <c r="E9" s="271"/>
      <c r="F9" s="268"/>
      <c r="G9" s="46"/>
      <c r="H9" s="264"/>
      <c r="I9" s="268"/>
      <c r="J9" s="272"/>
      <c r="K9" s="268"/>
      <c r="L9" s="273"/>
      <c r="M9" s="267"/>
      <c r="N9" s="269"/>
      <c r="O9" s="267"/>
      <c r="P9" s="274"/>
      <c r="Q9" s="275"/>
      <c r="R9" s="270"/>
      <c r="S9" s="269"/>
      <c r="T9" s="269"/>
      <c r="U9" s="268"/>
      <c r="V9" s="52"/>
      <c r="W9" s="263"/>
      <c r="X9" s="265"/>
      <c r="Y9" s="263"/>
      <c r="Z9" s="269"/>
      <c r="AA9" s="269"/>
      <c r="AB9" s="268"/>
      <c r="AC9" s="267"/>
      <c r="AD9" s="267"/>
      <c r="AE9" s="267"/>
      <c r="AF9" s="267"/>
      <c r="AG9" s="268"/>
      <c r="AH9" s="161"/>
    </row>
    <row r="10" spans="5:34" s="163" customFormat="1" ht="26.1" hidden="1" customHeight="1">
      <c r="E10" s="271"/>
      <c r="F10" s="268"/>
      <c r="G10" s="46"/>
      <c r="H10" s="264"/>
      <c r="I10" s="268"/>
      <c r="J10" s="272"/>
      <c r="K10" s="268"/>
      <c r="L10" s="273"/>
      <c r="M10" s="267"/>
      <c r="N10" s="269"/>
      <c r="O10" s="267"/>
      <c r="P10" s="274"/>
      <c r="Q10" s="275"/>
      <c r="R10" s="270"/>
      <c r="S10" s="269"/>
      <c r="T10" s="269"/>
      <c r="U10" s="268"/>
      <c r="V10" s="52"/>
      <c r="W10" s="263"/>
      <c r="X10" s="265"/>
      <c r="Y10" s="263"/>
      <c r="Z10" s="269"/>
      <c r="AA10" s="269"/>
      <c r="AB10" s="268"/>
      <c r="AC10" s="267"/>
      <c r="AD10" s="267"/>
      <c r="AE10" s="267"/>
      <c r="AF10" s="267"/>
      <c r="AG10" s="268"/>
      <c r="AH10" s="161"/>
    </row>
    <row r="11" spans="5:34" s="163" customFormat="1" ht="26.1" customHeight="1">
      <c r="E11" s="271" t="s">
        <v>96</v>
      </c>
      <c r="F11" s="268" t="s">
        <v>1133</v>
      </c>
      <c r="G11" s="46" t="str">
        <f t="shared" ref="G11:G20" si="0">IF(ISBLANK($F11),"",VLOOKUP($F11,제안사_펀드현황,3,FALSE))</f>
        <v>123-45-67899</v>
      </c>
      <c r="H11" s="264" t="s">
        <v>1124</v>
      </c>
      <c r="I11" s="268" t="s">
        <v>1136</v>
      </c>
      <c r="J11" s="272" t="s">
        <v>59</v>
      </c>
      <c r="K11" s="268" t="s">
        <v>97</v>
      </c>
      <c r="L11" s="273">
        <v>39815</v>
      </c>
      <c r="M11" s="267" t="s">
        <v>437</v>
      </c>
      <c r="N11" s="269">
        <v>5000</v>
      </c>
      <c r="O11" s="267" t="s">
        <v>115</v>
      </c>
      <c r="P11" s="274">
        <v>0.02</v>
      </c>
      <c r="Q11" s="275"/>
      <c r="R11" s="270">
        <v>40526</v>
      </c>
      <c r="S11" s="269">
        <v>4000</v>
      </c>
      <c r="T11" s="269">
        <v>1000</v>
      </c>
      <c r="U11" s="268" t="s">
        <v>98</v>
      </c>
      <c r="V11" s="52">
        <f t="shared" ref="V11:V20" si="1">IF(ISBLANK(R11),"",DATEDIF(L11,R11,"d")/365)</f>
        <v>1.9479452054794522</v>
      </c>
      <c r="W11" s="263" t="s">
        <v>114</v>
      </c>
      <c r="X11" s="265">
        <v>2000</v>
      </c>
      <c r="Y11" s="263" t="s">
        <v>101</v>
      </c>
      <c r="Z11" s="269">
        <v>2000</v>
      </c>
      <c r="AA11" s="269">
        <v>1500</v>
      </c>
      <c r="AB11" s="268" t="s">
        <v>1140</v>
      </c>
      <c r="AC11" s="267"/>
      <c r="AD11" s="267"/>
      <c r="AE11" s="267"/>
      <c r="AF11" s="267"/>
      <c r="AG11" s="268"/>
      <c r="AH11" s="161"/>
    </row>
    <row r="12" spans="5:34" ht="26.1" customHeight="1">
      <c r="E12" s="271" t="s">
        <v>96</v>
      </c>
      <c r="F12" s="268" t="s">
        <v>1133</v>
      </c>
      <c r="G12" s="46" t="str">
        <f t="shared" si="0"/>
        <v>123-45-67899</v>
      </c>
      <c r="H12" s="264" t="s">
        <v>1124</v>
      </c>
      <c r="I12" s="268" t="s">
        <v>1137</v>
      </c>
      <c r="J12" s="272" t="s">
        <v>59</v>
      </c>
      <c r="K12" s="268" t="s">
        <v>1139</v>
      </c>
      <c r="L12" s="273">
        <v>39816</v>
      </c>
      <c r="M12" s="267" t="s">
        <v>60</v>
      </c>
      <c r="N12" s="269">
        <v>2000</v>
      </c>
      <c r="O12" s="267" t="s">
        <v>180</v>
      </c>
      <c r="P12" s="274"/>
      <c r="Q12" s="275"/>
      <c r="R12" s="270"/>
      <c r="S12" s="269">
        <v>0</v>
      </c>
      <c r="T12" s="269">
        <v>0</v>
      </c>
      <c r="U12" s="268"/>
      <c r="V12" s="52" t="str">
        <f t="shared" si="1"/>
        <v/>
      </c>
      <c r="W12" s="263"/>
      <c r="X12" s="265"/>
      <c r="Y12" s="263"/>
      <c r="Z12" s="269">
        <v>2000</v>
      </c>
      <c r="AA12" s="269">
        <v>2000</v>
      </c>
      <c r="AB12" s="268" t="s">
        <v>1140</v>
      </c>
      <c r="AC12" s="267" t="s">
        <v>1141</v>
      </c>
      <c r="AD12" s="267" t="s">
        <v>1143</v>
      </c>
      <c r="AE12" s="267" t="s">
        <v>1143</v>
      </c>
      <c r="AF12" s="267" t="s">
        <v>1143</v>
      </c>
      <c r="AG12" s="268"/>
      <c r="AH12" s="161"/>
    </row>
    <row r="13" spans="5:34" ht="26.1" customHeight="1">
      <c r="E13" s="271" t="s">
        <v>96</v>
      </c>
      <c r="F13" s="268" t="s">
        <v>1133</v>
      </c>
      <c r="G13" s="46" t="str">
        <f t="shared" si="0"/>
        <v>123-45-67899</v>
      </c>
      <c r="H13" s="264" t="s">
        <v>1124</v>
      </c>
      <c r="I13" s="268" t="s">
        <v>1137</v>
      </c>
      <c r="J13" s="272" t="s">
        <v>59</v>
      </c>
      <c r="K13" s="268" t="s">
        <v>1139</v>
      </c>
      <c r="L13" s="273">
        <v>39817</v>
      </c>
      <c r="M13" s="267" t="s">
        <v>60</v>
      </c>
      <c r="N13" s="269">
        <v>3000</v>
      </c>
      <c r="O13" s="267" t="s">
        <v>179</v>
      </c>
      <c r="P13" s="274">
        <v>0.2</v>
      </c>
      <c r="Q13" s="275"/>
      <c r="R13" s="270">
        <v>40228</v>
      </c>
      <c r="S13" s="269">
        <v>5000</v>
      </c>
      <c r="T13" s="269">
        <v>2000</v>
      </c>
      <c r="U13" s="268" t="s">
        <v>98</v>
      </c>
      <c r="V13" s="52">
        <f t="shared" si="1"/>
        <v>1.1260273972602739</v>
      </c>
      <c r="W13" s="263"/>
      <c r="X13" s="265"/>
      <c r="Y13" s="263" t="s">
        <v>114</v>
      </c>
      <c r="Z13" s="269">
        <v>1000</v>
      </c>
      <c r="AA13" s="269">
        <v>0</v>
      </c>
      <c r="AB13" s="268" t="s">
        <v>1142</v>
      </c>
      <c r="AC13" s="267" t="s">
        <v>1141</v>
      </c>
      <c r="AD13" s="267" t="s">
        <v>1143</v>
      </c>
      <c r="AE13" s="267" t="s">
        <v>1143</v>
      </c>
      <c r="AF13" s="267" t="s">
        <v>1143</v>
      </c>
      <c r="AG13" s="268"/>
      <c r="AH13" s="161"/>
    </row>
    <row r="14" spans="5:34" ht="26.1" customHeight="1">
      <c r="E14" s="271" t="s">
        <v>96</v>
      </c>
      <c r="F14" s="268" t="s">
        <v>1133</v>
      </c>
      <c r="G14" s="46" t="str">
        <f t="shared" si="0"/>
        <v>123-45-67899</v>
      </c>
      <c r="H14" s="264" t="s">
        <v>1124</v>
      </c>
      <c r="I14" s="268" t="s">
        <v>1137</v>
      </c>
      <c r="J14" s="272" t="s">
        <v>59</v>
      </c>
      <c r="K14" s="268" t="s">
        <v>1139</v>
      </c>
      <c r="L14" s="273">
        <v>39818</v>
      </c>
      <c r="M14" s="267" t="s">
        <v>60</v>
      </c>
      <c r="N14" s="269">
        <v>4000</v>
      </c>
      <c r="O14" s="267" t="s">
        <v>115</v>
      </c>
      <c r="P14" s="274">
        <v>0.03</v>
      </c>
      <c r="Q14" s="275"/>
      <c r="R14" s="270">
        <v>40228</v>
      </c>
      <c r="S14" s="269">
        <v>4500</v>
      </c>
      <c r="T14" s="269">
        <v>4000</v>
      </c>
      <c r="U14" s="268" t="s">
        <v>98</v>
      </c>
      <c r="V14" s="52">
        <f t="shared" si="1"/>
        <v>1.1232876712328768</v>
      </c>
      <c r="W14" s="263"/>
      <c r="X14" s="265"/>
      <c r="Y14" s="263"/>
      <c r="Z14" s="269">
        <v>0</v>
      </c>
      <c r="AA14" s="269">
        <v>0</v>
      </c>
      <c r="AB14" s="268"/>
      <c r="AC14" s="267" t="s">
        <v>1141</v>
      </c>
      <c r="AD14" s="267" t="s">
        <v>1143</v>
      </c>
      <c r="AE14" s="267" t="s">
        <v>1143</v>
      </c>
      <c r="AF14" s="267" t="s">
        <v>1143</v>
      </c>
      <c r="AG14" s="268"/>
      <c r="AH14" s="161"/>
    </row>
    <row r="15" spans="5:34" ht="26.1" customHeight="1">
      <c r="E15" s="271" t="s">
        <v>96</v>
      </c>
      <c r="F15" s="268" t="s">
        <v>1133</v>
      </c>
      <c r="G15" s="46" t="str">
        <f t="shared" si="0"/>
        <v>123-45-67899</v>
      </c>
      <c r="H15" s="264" t="s">
        <v>1124</v>
      </c>
      <c r="I15" s="268" t="s">
        <v>1137</v>
      </c>
      <c r="J15" s="272" t="s">
        <v>59</v>
      </c>
      <c r="K15" s="268" t="s">
        <v>1139</v>
      </c>
      <c r="L15" s="273">
        <v>39819</v>
      </c>
      <c r="M15" s="267" t="s">
        <v>60</v>
      </c>
      <c r="N15" s="269">
        <v>5000</v>
      </c>
      <c r="O15" s="267" t="s">
        <v>115</v>
      </c>
      <c r="P15" s="274">
        <v>0.03</v>
      </c>
      <c r="Q15" s="275"/>
      <c r="R15" s="270">
        <v>40228</v>
      </c>
      <c r="S15" s="269">
        <v>5600</v>
      </c>
      <c r="T15" s="269">
        <v>5000</v>
      </c>
      <c r="U15" s="268" t="s">
        <v>98</v>
      </c>
      <c r="V15" s="52">
        <f t="shared" si="1"/>
        <v>1.1205479452054794</v>
      </c>
      <c r="W15" s="263"/>
      <c r="X15" s="265"/>
      <c r="Y15" s="263"/>
      <c r="Z15" s="269">
        <v>0</v>
      </c>
      <c r="AA15" s="269">
        <v>0</v>
      </c>
      <c r="AB15" s="268"/>
      <c r="AC15" s="267" t="s">
        <v>1141</v>
      </c>
      <c r="AD15" s="267" t="s">
        <v>1143</v>
      </c>
      <c r="AE15" s="267" t="s">
        <v>1143</v>
      </c>
      <c r="AF15" s="267" t="s">
        <v>1143</v>
      </c>
      <c r="AG15" s="268"/>
      <c r="AH15" s="161"/>
    </row>
    <row r="16" spans="5:34" ht="26.1" customHeight="1">
      <c r="E16" s="271" t="s">
        <v>96</v>
      </c>
      <c r="F16" s="268" t="s">
        <v>1133</v>
      </c>
      <c r="G16" s="46" t="str">
        <f t="shared" si="0"/>
        <v>123-45-67899</v>
      </c>
      <c r="H16" s="264" t="s">
        <v>1124</v>
      </c>
      <c r="I16" s="268" t="s">
        <v>1137</v>
      </c>
      <c r="J16" s="272" t="s">
        <v>59</v>
      </c>
      <c r="K16" s="268" t="s">
        <v>1139</v>
      </c>
      <c r="L16" s="273">
        <v>39820</v>
      </c>
      <c r="M16" s="267" t="s">
        <v>60</v>
      </c>
      <c r="N16" s="269">
        <v>2000</v>
      </c>
      <c r="O16" s="267" t="s">
        <v>115</v>
      </c>
      <c r="P16" s="274">
        <v>0.03</v>
      </c>
      <c r="Q16" s="275"/>
      <c r="R16" s="270">
        <v>40228</v>
      </c>
      <c r="S16" s="269">
        <v>2500</v>
      </c>
      <c r="T16" s="269">
        <v>2000</v>
      </c>
      <c r="U16" s="268" t="s">
        <v>98</v>
      </c>
      <c r="V16" s="52">
        <f t="shared" si="1"/>
        <v>1.1178082191780823</v>
      </c>
      <c r="W16" s="263"/>
      <c r="X16" s="265"/>
      <c r="Y16" s="263"/>
      <c r="Z16" s="269">
        <v>0</v>
      </c>
      <c r="AA16" s="269">
        <v>0</v>
      </c>
      <c r="AB16" s="268"/>
      <c r="AC16" s="267" t="s">
        <v>1141</v>
      </c>
      <c r="AD16" s="267" t="s">
        <v>1143</v>
      </c>
      <c r="AE16" s="267" t="s">
        <v>1143</v>
      </c>
      <c r="AF16" s="267" t="s">
        <v>1143</v>
      </c>
      <c r="AG16" s="268"/>
      <c r="AH16" s="161"/>
    </row>
    <row r="17" spans="5:34" ht="26.1" customHeight="1">
      <c r="E17" s="271" t="s">
        <v>96</v>
      </c>
      <c r="F17" s="268" t="s">
        <v>1133</v>
      </c>
      <c r="G17" s="46" t="str">
        <f t="shared" si="0"/>
        <v>123-45-67899</v>
      </c>
      <c r="H17" s="264" t="s">
        <v>1124</v>
      </c>
      <c r="I17" s="268" t="s">
        <v>1137</v>
      </c>
      <c r="J17" s="272" t="s">
        <v>59</v>
      </c>
      <c r="K17" s="268" t="s">
        <v>1139</v>
      </c>
      <c r="L17" s="273">
        <v>39821</v>
      </c>
      <c r="M17" s="267" t="s">
        <v>937</v>
      </c>
      <c r="N17" s="269">
        <v>2000</v>
      </c>
      <c r="O17" s="267" t="s">
        <v>115</v>
      </c>
      <c r="P17" s="274">
        <v>0</v>
      </c>
      <c r="Q17" s="275"/>
      <c r="R17" s="270">
        <v>40228</v>
      </c>
      <c r="S17" s="269">
        <v>2000</v>
      </c>
      <c r="T17" s="269">
        <v>2000</v>
      </c>
      <c r="U17" s="268" t="s">
        <v>98</v>
      </c>
      <c r="V17" s="52">
        <f t="shared" si="1"/>
        <v>1.1150684931506849</v>
      </c>
      <c r="W17" s="263"/>
      <c r="X17" s="265"/>
      <c r="Y17" s="263"/>
      <c r="Z17" s="269">
        <v>0</v>
      </c>
      <c r="AA17" s="269">
        <v>0</v>
      </c>
      <c r="AB17" s="268"/>
      <c r="AC17" s="267" t="s">
        <v>1141</v>
      </c>
      <c r="AD17" s="267" t="s">
        <v>1143</v>
      </c>
      <c r="AE17" s="267" t="s">
        <v>1143</v>
      </c>
      <c r="AF17" s="267" t="s">
        <v>1143</v>
      </c>
      <c r="AG17" s="268"/>
      <c r="AH17" s="161"/>
    </row>
    <row r="18" spans="5:34" ht="26.1" customHeight="1">
      <c r="E18" s="271" t="s">
        <v>96</v>
      </c>
      <c r="F18" s="268" t="s">
        <v>1133</v>
      </c>
      <c r="G18" s="46" t="str">
        <f t="shared" si="0"/>
        <v>123-45-67899</v>
      </c>
      <c r="H18" s="264" t="s">
        <v>1124</v>
      </c>
      <c r="I18" s="268" t="s">
        <v>1138</v>
      </c>
      <c r="J18" s="272" t="s">
        <v>59</v>
      </c>
      <c r="K18" s="268" t="s">
        <v>1139</v>
      </c>
      <c r="L18" s="273">
        <v>39822</v>
      </c>
      <c r="M18" s="267" t="s">
        <v>60</v>
      </c>
      <c r="N18" s="269">
        <v>2000</v>
      </c>
      <c r="O18" s="267" t="s">
        <v>115</v>
      </c>
      <c r="P18" s="274">
        <v>0.03</v>
      </c>
      <c r="Q18" s="275"/>
      <c r="R18" s="270">
        <v>40228</v>
      </c>
      <c r="S18" s="269">
        <v>2100</v>
      </c>
      <c r="T18" s="269">
        <v>2000</v>
      </c>
      <c r="U18" s="268" t="s">
        <v>98</v>
      </c>
      <c r="V18" s="52">
        <f t="shared" si="1"/>
        <v>1.1123287671232878</v>
      </c>
      <c r="W18" s="263"/>
      <c r="X18" s="265"/>
      <c r="Y18" s="263"/>
      <c r="Z18" s="269">
        <v>0</v>
      </c>
      <c r="AA18" s="269">
        <v>0</v>
      </c>
      <c r="AB18" s="268"/>
      <c r="AC18" s="267" t="s">
        <v>1141</v>
      </c>
      <c r="AD18" s="267" t="s">
        <v>1143</v>
      </c>
      <c r="AE18" s="267" t="s">
        <v>1143</v>
      </c>
      <c r="AF18" s="267" t="s">
        <v>1143</v>
      </c>
      <c r="AG18" s="268"/>
      <c r="AH18" s="161"/>
    </row>
    <row r="19" spans="5:34" ht="26.1" customHeight="1">
      <c r="E19" s="271" t="s">
        <v>172</v>
      </c>
      <c r="F19" s="268" t="s">
        <v>1134</v>
      </c>
      <c r="G19" s="46" t="str">
        <f t="shared" si="0"/>
        <v>000-00-00000</v>
      </c>
      <c r="H19" s="264" t="s">
        <v>1135</v>
      </c>
      <c r="I19" s="268" t="s">
        <v>1136</v>
      </c>
      <c r="J19" s="272" t="s">
        <v>59</v>
      </c>
      <c r="K19" s="268" t="s">
        <v>97</v>
      </c>
      <c r="L19" s="273">
        <v>39823</v>
      </c>
      <c r="M19" s="267" t="s">
        <v>60</v>
      </c>
      <c r="N19" s="269">
        <v>3000</v>
      </c>
      <c r="O19" s="267" t="s">
        <v>179</v>
      </c>
      <c r="P19" s="274">
        <v>0.02</v>
      </c>
      <c r="Q19" s="275" t="s">
        <v>432</v>
      </c>
      <c r="R19" s="270">
        <v>40161</v>
      </c>
      <c r="S19" s="269">
        <v>4000</v>
      </c>
      <c r="T19" s="269">
        <v>3000</v>
      </c>
      <c r="U19" s="268" t="s">
        <v>98</v>
      </c>
      <c r="V19" s="52">
        <f t="shared" si="1"/>
        <v>0.92602739726027394</v>
      </c>
      <c r="W19" s="263"/>
      <c r="X19" s="265"/>
      <c r="Y19" s="263"/>
      <c r="Z19" s="269">
        <v>0</v>
      </c>
      <c r="AA19" s="269">
        <v>0</v>
      </c>
      <c r="AB19" s="268"/>
      <c r="AC19" s="267"/>
      <c r="AD19" s="267"/>
      <c r="AE19" s="267"/>
      <c r="AF19" s="267"/>
      <c r="AG19" s="268"/>
      <c r="AH19" s="161"/>
    </row>
    <row r="20" spans="5:34" ht="26.1" customHeight="1">
      <c r="E20" s="271" t="s">
        <v>172</v>
      </c>
      <c r="F20" s="268" t="s">
        <v>1134</v>
      </c>
      <c r="G20" s="46" t="str">
        <f t="shared" si="0"/>
        <v>000-00-00000</v>
      </c>
      <c r="H20" s="264" t="s">
        <v>837</v>
      </c>
      <c r="I20" s="268" t="s">
        <v>1215</v>
      </c>
      <c r="J20" s="272" t="s">
        <v>59</v>
      </c>
      <c r="K20" s="268" t="s">
        <v>1139</v>
      </c>
      <c r="L20" s="273">
        <v>39824</v>
      </c>
      <c r="M20" s="267" t="s">
        <v>60</v>
      </c>
      <c r="N20" s="269">
        <v>2000</v>
      </c>
      <c r="O20" s="267" t="s">
        <v>115</v>
      </c>
      <c r="P20" s="274">
        <v>0.03</v>
      </c>
      <c r="Q20" s="275" t="s">
        <v>433</v>
      </c>
      <c r="R20" s="270">
        <v>40228</v>
      </c>
      <c r="S20" s="269">
        <v>2000</v>
      </c>
      <c r="T20" s="269">
        <v>2000</v>
      </c>
      <c r="U20" s="268" t="s">
        <v>98</v>
      </c>
      <c r="V20" s="52">
        <f t="shared" si="1"/>
        <v>1.106849315068493</v>
      </c>
      <c r="W20" s="263"/>
      <c r="X20" s="265"/>
      <c r="Y20" s="263"/>
      <c r="Z20" s="269">
        <v>0</v>
      </c>
      <c r="AA20" s="269">
        <v>0</v>
      </c>
      <c r="AB20" s="268"/>
      <c r="AC20" s="267" t="s">
        <v>1141</v>
      </c>
      <c r="AD20" s="267" t="s">
        <v>1143</v>
      </c>
      <c r="AE20" s="267" t="s">
        <v>1143</v>
      </c>
      <c r="AF20" s="267" t="s">
        <v>1143</v>
      </c>
      <c r="AG20" s="268"/>
      <c r="AH20" s="161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Normal="100" workbookViewId="0">
      <selection activeCell="E4" sqref="E4:G4"/>
    </sheetView>
  </sheetViews>
  <sheetFormatPr defaultColWidth="9" defaultRowHeight="16.5"/>
  <cols>
    <col min="1" max="4" width="0" style="68" hidden="1" customWidth="1"/>
    <col min="5" max="5" width="8.625" style="68" customWidth="1"/>
    <col min="6" max="7" width="10.625" style="68" customWidth="1"/>
    <col min="8" max="8" width="15.625" style="68" customWidth="1"/>
    <col min="9" max="9" width="10.625" style="68" customWidth="1"/>
    <col min="10" max="12" width="8.625" style="68" customWidth="1"/>
    <col min="13" max="13" width="12.375" style="68" customWidth="1"/>
    <col min="14" max="14" width="12.625" style="68" bestFit="1" customWidth="1"/>
    <col min="15" max="15" width="14.625" style="68" customWidth="1"/>
    <col min="16" max="16" width="18.625" style="68" customWidth="1"/>
    <col min="17" max="17" width="8.625" style="68" customWidth="1"/>
    <col min="18" max="18" width="7.375" style="68" customWidth="1"/>
    <col min="19" max="19" width="7.75" style="68" customWidth="1"/>
    <col min="20" max="20" width="20.625" style="68" customWidth="1"/>
    <col min="21" max="22" width="8.625" style="68" customWidth="1"/>
    <col min="23" max="23" width="4.625" style="68" customWidth="1"/>
    <col min="24" max="24" width="8.125" style="68" customWidth="1"/>
    <col min="25" max="29" width="7.625" style="68" customWidth="1"/>
    <col min="30" max="31" width="8.125" style="68" customWidth="1"/>
    <col min="32" max="34" width="7.625" style="68" customWidth="1"/>
    <col min="35" max="16384" width="9" style="68"/>
  </cols>
  <sheetData>
    <row r="1" spans="1:58" hidden="1"/>
    <row r="2" spans="1:58" hidden="1"/>
    <row r="3" spans="1:58" ht="22.5" hidden="1" customHeight="1"/>
    <row r="4" spans="1:58" ht="22.5" customHeight="1">
      <c r="E4" s="544" t="s">
        <v>329</v>
      </c>
      <c r="F4" s="544"/>
      <c r="G4" s="544"/>
      <c r="H4" s="544" t="s">
        <v>702</v>
      </c>
      <c r="I4" s="544"/>
      <c r="J4" s="544"/>
      <c r="K4" s="544"/>
      <c r="L4" s="544"/>
      <c r="M4" s="544"/>
      <c r="N4" s="544"/>
      <c r="O4" s="544"/>
      <c r="P4" s="544"/>
      <c r="Q4" s="544" t="s">
        <v>703</v>
      </c>
      <c r="R4" s="529" t="s">
        <v>704</v>
      </c>
      <c r="S4" s="544" t="s">
        <v>330</v>
      </c>
      <c r="T4" s="544"/>
      <c r="U4" s="544" t="s">
        <v>331</v>
      </c>
      <c r="V4" s="529" t="s">
        <v>332</v>
      </c>
      <c r="W4" s="545" t="s">
        <v>333</v>
      </c>
      <c r="X4" s="532"/>
      <c r="Y4" s="532"/>
      <c r="Z4" s="532"/>
      <c r="AA4" s="532"/>
      <c r="AB4" s="532"/>
      <c r="AC4" s="532"/>
      <c r="AD4" s="532"/>
      <c r="AE4" s="533"/>
      <c r="AF4" s="561" t="s">
        <v>334</v>
      </c>
      <c r="AG4" s="561"/>
      <c r="AH4" s="561"/>
    </row>
    <row r="5" spans="1:58" ht="54">
      <c r="E5" s="62" t="s">
        <v>335</v>
      </c>
      <c r="F5" s="13" t="s">
        <v>336</v>
      </c>
      <c r="G5" s="12" t="s">
        <v>337</v>
      </c>
      <c r="H5" s="62" t="s">
        <v>705</v>
      </c>
      <c r="I5" s="62" t="s">
        <v>706</v>
      </c>
      <c r="J5" s="62" t="s">
        <v>707</v>
      </c>
      <c r="K5" s="62" t="s">
        <v>708</v>
      </c>
      <c r="L5" s="62" t="s">
        <v>709</v>
      </c>
      <c r="M5" s="62" t="s">
        <v>710</v>
      </c>
      <c r="N5" s="62" t="s">
        <v>711</v>
      </c>
      <c r="O5" s="62" t="s">
        <v>712</v>
      </c>
      <c r="P5" s="62" t="s">
        <v>713</v>
      </c>
      <c r="Q5" s="544"/>
      <c r="R5" s="530"/>
      <c r="S5" s="62" t="s">
        <v>338</v>
      </c>
      <c r="T5" s="62" t="s">
        <v>339</v>
      </c>
      <c r="U5" s="544"/>
      <c r="V5" s="530"/>
      <c r="W5" s="62" t="s">
        <v>340</v>
      </c>
      <c r="X5" s="62" t="s">
        <v>341</v>
      </c>
      <c r="Y5" s="62" t="s">
        <v>342</v>
      </c>
      <c r="Z5" s="62" t="s">
        <v>343</v>
      </c>
      <c r="AA5" s="62" t="s">
        <v>344</v>
      </c>
      <c r="AB5" s="62" t="s">
        <v>345</v>
      </c>
      <c r="AC5" s="62" t="s">
        <v>346</v>
      </c>
      <c r="AD5" s="62" t="s">
        <v>347</v>
      </c>
      <c r="AE5" s="62" t="s">
        <v>740</v>
      </c>
      <c r="AF5" s="62" t="s">
        <v>348</v>
      </c>
      <c r="AG5" s="62" t="s">
        <v>349</v>
      </c>
      <c r="AH5" s="62" t="s">
        <v>350</v>
      </c>
    </row>
    <row r="6" spans="1:58" hidden="1">
      <c r="E6" s="34"/>
      <c r="F6" s="48"/>
      <c r="G6" s="34"/>
      <c r="H6" s="40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40"/>
      <c r="U6" s="110"/>
      <c r="V6" s="110"/>
      <c r="W6" s="111"/>
      <c r="X6" s="111"/>
      <c r="Y6" s="112"/>
      <c r="Z6" s="112"/>
      <c r="AA6" s="112"/>
      <c r="AB6" s="112"/>
      <c r="AC6" s="113"/>
      <c r="AD6" s="113"/>
      <c r="AE6" s="113"/>
      <c r="AF6" s="114"/>
      <c r="AG6" s="115"/>
      <c r="AH6" s="115"/>
    </row>
    <row r="7" spans="1:58" hidden="1">
      <c r="E7" s="34"/>
      <c r="F7" s="48"/>
      <c r="G7" s="34"/>
      <c r="H7" s="40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40"/>
      <c r="U7" s="110"/>
      <c r="V7" s="110"/>
      <c r="W7" s="111"/>
      <c r="X7" s="111"/>
      <c r="Y7" s="112"/>
      <c r="Z7" s="112"/>
      <c r="AA7" s="112"/>
      <c r="AB7" s="112"/>
      <c r="AC7" s="113"/>
      <c r="AD7" s="113"/>
      <c r="AE7" s="113"/>
      <c r="AF7" s="114"/>
      <c r="AG7" s="115"/>
      <c r="AH7" s="115"/>
    </row>
    <row r="8" spans="1:58" hidden="1">
      <c r="E8" s="34"/>
      <c r="F8" s="48"/>
      <c r="G8" s="34"/>
      <c r="H8" s="40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40"/>
      <c r="U8" s="110"/>
      <c r="V8" s="110"/>
      <c r="W8" s="111"/>
      <c r="X8" s="111"/>
      <c r="Y8" s="112"/>
      <c r="Z8" s="112"/>
      <c r="AA8" s="112"/>
      <c r="AB8" s="112"/>
      <c r="AC8" s="113"/>
      <c r="AD8" s="113"/>
      <c r="AE8" s="113"/>
      <c r="AF8" s="114"/>
      <c r="AG8" s="115"/>
      <c r="AH8" s="115"/>
    </row>
    <row r="9" spans="1:58" hidden="1">
      <c r="E9" s="34"/>
      <c r="F9" s="48"/>
      <c r="G9" s="34"/>
      <c r="H9" s="40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40"/>
      <c r="U9" s="110"/>
      <c r="V9" s="110"/>
      <c r="W9" s="111"/>
      <c r="X9" s="111"/>
      <c r="Y9" s="112"/>
      <c r="Z9" s="112"/>
      <c r="AA9" s="112"/>
      <c r="AB9" s="112"/>
      <c r="AC9" s="113"/>
      <c r="AD9" s="113"/>
      <c r="AE9" s="113"/>
      <c r="AF9" s="114"/>
      <c r="AG9" s="115"/>
      <c r="AH9" s="115"/>
    </row>
    <row r="10" spans="1:58" hidden="1">
      <c r="E10" s="34"/>
      <c r="F10" s="48"/>
      <c r="G10" s="34"/>
      <c r="H10" s="40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40"/>
      <c r="U10" s="110"/>
      <c r="V10" s="110"/>
      <c r="W10" s="111"/>
      <c r="X10" s="111"/>
      <c r="Y10" s="112"/>
      <c r="Z10" s="112"/>
      <c r="AA10" s="112"/>
      <c r="AB10" s="112"/>
      <c r="AC10" s="113"/>
      <c r="AD10" s="113"/>
      <c r="AE10" s="113"/>
      <c r="AF10" s="114"/>
      <c r="AG10" s="115"/>
      <c r="AH10" s="115"/>
    </row>
    <row r="11" spans="1:58" ht="27" customHeight="1">
      <c r="E11" s="267" t="s">
        <v>1141</v>
      </c>
      <c r="F11" s="267">
        <v>700101</v>
      </c>
      <c r="G11" s="267" t="s">
        <v>1144</v>
      </c>
      <c r="H11" s="268" t="s">
        <v>1092</v>
      </c>
      <c r="I11" s="267"/>
      <c r="J11" s="267" t="s">
        <v>1145</v>
      </c>
      <c r="K11" s="267">
        <v>50</v>
      </c>
      <c r="L11" s="34" t="s">
        <v>114</v>
      </c>
      <c r="M11" s="267" t="s">
        <v>1145</v>
      </c>
      <c r="N11" s="267" t="s">
        <v>1152</v>
      </c>
      <c r="O11" s="267" t="s">
        <v>1153</v>
      </c>
      <c r="P11" s="267"/>
      <c r="Q11" s="34" t="s">
        <v>110</v>
      </c>
      <c r="R11" s="34" t="s">
        <v>114</v>
      </c>
      <c r="S11" s="34" t="s">
        <v>101</v>
      </c>
      <c r="T11" s="40"/>
      <c r="U11" s="110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11.841095890410958</v>
      </c>
      <c r="V11" s="110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111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111">
        <f t="shared" ref="X11:X15" ca="1" si="0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112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112">
        <f t="shared" ref="Z11:Z15" ca="1" si="1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112">
        <f t="shared" ref="AA11:AA15" ca="1" si="2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112">
        <f t="shared" ref="AB11:AB15" ca="1" si="3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113">
        <f t="shared" ref="AC11:AC15" ca="1" si="4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113">
        <f t="shared" ref="AD11:AD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113">
        <f t="shared" ref="AE11:AE15" ca="1" si="6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114">
        <f t="shared" ref="AF11:AF15" ca="1" si="7">IF(ISBLANK($E11), "", SUMPRODUCT( (OFFSET(제안사_투자현황,0,24,ROWS(제안사_투자현황),1)=$E11)*1, (OFFSET(제안사_투자현황,0,10,ROWS(제안사_투자현황),1)&lt;&gt;"회수료")*1 ) )</f>
        <v>2</v>
      </c>
      <c r="AG11" s="115">
        <f t="shared" ref="AG11:AG15" ca="1" si="8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115">
        <f t="shared" ref="AH11:AH15" ca="1" si="9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207" customFormat="1" ht="27" customHeight="1">
      <c r="A12" s="172"/>
      <c r="B12" s="172"/>
      <c r="C12" s="172"/>
      <c r="D12" s="172"/>
      <c r="E12" s="267" t="s">
        <v>1146</v>
      </c>
      <c r="F12" s="267">
        <v>710101</v>
      </c>
      <c r="G12" s="267" t="s">
        <v>1144</v>
      </c>
      <c r="H12" s="268" t="s">
        <v>1092</v>
      </c>
      <c r="I12" s="267" t="s">
        <v>1147</v>
      </c>
      <c r="J12" s="267" t="s">
        <v>1148</v>
      </c>
      <c r="K12" s="267"/>
      <c r="L12" s="36"/>
      <c r="M12" s="267"/>
      <c r="N12" s="267" t="s">
        <v>1154</v>
      </c>
      <c r="O12" s="267" t="s">
        <v>1155</v>
      </c>
      <c r="P12" s="267"/>
      <c r="Q12" s="36" t="s">
        <v>111</v>
      </c>
      <c r="R12" s="267" t="s">
        <v>114</v>
      </c>
      <c r="S12" s="267" t="s">
        <v>101</v>
      </c>
      <c r="T12" s="174"/>
      <c r="U12" s="110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6.087671232876712</v>
      </c>
      <c r="V12" s="110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111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111">
        <f t="shared" ca="1" si="0"/>
        <v>1</v>
      </c>
      <c r="Y12" s="112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112">
        <f t="shared" ca="1" si="1"/>
        <v>0</v>
      </c>
      <c r="AA12" s="112">
        <f t="shared" ca="1" si="2"/>
        <v>0</v>
      </c>
      <c r="AB12" s="112">
        <f t="shared" ca="1" si="3"/>
        <v>0</v>
      </c>
      <c r="AC12" s="113">
        <f t="shared" ca="1" si="4"/>
        <v>-1</v>
      </c>
      <c r="AD12" s="113">
        <f t="shared" ca="1" si="5"/>
        <v>-1</v>
      </c>
      <c r="AE12" s="113">
        <f t="shared" ca="1" si="6"/>
        <v>0</v>
      </c>
      <c r="AF12" s="114">
        <f t="shared" ca="1" si="7"/>
        <v>0</v>
      </c>
      <c r="AG12" s="115">
        <f t="shared" ca="1" si="8"/>
        <v>0</v>
      </c>
      <c r="AH12" s="115">
        <f t="shared" ca="1" si="9"/>
        <v>0</v>
      </c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</row>
    <row r="13" spans="1:58" s="207" customFormat="1" ht="27" customHeight="1">
      <c r="A13" s="172"/>
      <c r="B13" s="172"/>
      <c r="C13" s="172"/>
      <c r="D13" s="172"/>
      <c r="E13" s="267" t="s">
        <v>1149</v>
      </c>
      <c r="F13" s="267">
        <v>720101</v>
      </c>
      <c r="G13" s="267" t="s">
        <v>1144</v>
      </c>
      <c r="H13" s="268" t="s">
        <v>1092</v>
      </c>
      <c r="I13" s="267" t="s">
        <v>1147</v>
      </c>
      <c r="J13" s="267" t="s">
        <v>1148</v>
      </c>
      <c r="K13" s="267"/>
      <c r="L13" s="36"/>
      <c r="M13" s="267"/>
      <c r="N13" s="267" t="s">
        <v>1154</v>
      </c>
      <c r="O13" s="267" t="s">
        <v>1155</v>
      </c>
      <c r="P13" s="267"/>
      <c r="Q13" s="36" t="s">
        <v>111</v>
      </c>
      <c r="R13" s="267" t="s">
        <v>114</v>
      </c>
      <c r="S13" s="267" t="s">
        <v>101</v>
      </c>
      <c r="T13" s="174"/>
      <c r="U13" s="110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110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111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111">
        <f t="shared" ca="1" si="0"/>
        <v>0</v>
      </c>
      <c r="Y13" s="112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112">
        <f t="shared" ca="1" si="1"/>
        <v>290</v>
      </c>
      <c r="AA13" s="112">
        <f t="shared" ca="1" si="2"/>
        <v>0</v>
      </c>
      <c r="AB13" s="112">
        <f t="shared" ca="1" si="3"/>
        <v>0</v>
      </c>
      <c r="AC13" s="113">
        <f t="shared" ca="1" si="4"/>
        <v>0</v>
      </c>
      <c r="AD13" s="113">
        <f t="shared" ca="1" si="5"/>
        <v>0</v>
      </c>
      <c r="AE13" s="113">
        <f t="shared" ca="1" si="6"/>
        <v>0</v>
      </c>
      <c r="AF13" s="114">
        <f t="shared" ca="1" si="7"/>
        <v>0</v>
      </c>
      <c r="AG13" s="115">
        <f t="shared" ca="1" si="8"/>
        <v>0</v>
      </c>
      <c r="AH13" s="115">
        <f t="shared" ca="1" si="9"/>
        <v>0</v>
      </c>
      <c r="AI13" s="166"/>
      <c r="AJ13" s="166"/>
      <c r="AK13" s="166"/>
      <c r="AL13" s="166"/>
      <c r="AM13" s="166"/>
      <c r="AN13" s="166"/>
      <c r="AO13" s="166"/>
      <c r="AP13" s="166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</row>
    <row r="14" spans="1:58" ht="27" customHeight="1">
      <c r="E14" s="267" t="s">
        <v>1150</v>
      </c>
      <c r="F14" s="267">
        <v>730101</v>
      </c>
      <c r="G14" s="267" t="s">
        <v>1144</v>
      </c>
      <c r="H14" s="268" t="s">
        <v>1092</v>
      </c>
      <c r="I14" s="267" t="s">
        <v>1147</v>
      </c>
      <c r="J14" s="267" t="s">
        <v>1148</v>
      </c>
      <c r="K14" s="267"/>
      <c r="L14" s="34"/>
      <c r="M14" s="267"/>
      <c r="N14" s="267" t="s">
        <v>1154</v>
      </c>
      <c r="O14" s="267" t="s">
        <v>1155</v>
      </c>
      <c r="P14" s="267"/>
      <c r="Q14" s="36" t="s">
        <v>111</v>
      </c>
      <c r="R14" s="34" t="s">
        <v>101</v>
      </c>
      <c r="S14" s="267" t="s">
        <v>101</v>
      </c>
      <c r="T14" s="40"/>
      <c r="U14" s="110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110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111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111">
        <f t="shared" ca="1" si="0"/>
        <v>1</v>
      </c>
      <c r="Y14" s="112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112">
        <f t="shared" ca="1" si="1"/>
        <v>200</v>
      </c>
      <c r="AA14" s="112">
        <f t="shared" ca="1" si="2"/>
        <v>0</v>
      </c>
      <c r="AB14" s="112">
        <f t="shared" ca="1" si="3"/>
        <v>0</v>
      </c>
      <c r="AC14" s="113">
        <f t="shared" ca="1" si="4"/>
        <v>0</v>
      </c>
      <c r="AD14" s="113">
        <f t="shared" ca="1" si="5"/>
        <v>0</v>
      </c>
      <c r="AE14" s="113">
        <f t="shared" ca="1" si="6"/>
        <v>0.51282051282051277</v>
      </c>
      <c r="AF14" s="114">
        <f t="shared" ca="1" si="7"/>
        <v>0</v>
      </c>
      <c r="AG14" s="115">
        <f t="shared" ca="1" si="8"/>
        <v>0</v>
      </c>
      <c r="AH14" s="115">
        <f t="shared" ca="1" si="9"/>
        <v>0</v>
      </c>
    </row>
    <row r="15" spans="1:58" ht="27" customHeight="1">
      <c r="E15" s="267" t="s">
        <v>1151</v>
      </c>
      <c r="F15" s="267">
        <v>700101</v>
      </c>
      <c r="G15" s="267" t="s">
        <v>1144</v>
      </c>
      <c r="H15" s="268" t="s">
        <v>1092</v>
      </c>
      <c r="I15" s="267" t="s">
        <v>1147</v>
      </c>
      <c r="J15" s="267" t="s">
        <v>1148</v>
      </c>
      <c r="K15" s="267"/>
      <c r="L15" s="34"/>
      <c r="M15" s="267"/>
      <c r="N15" s="267" t="s">
        <v>1154</v>
      </c>
      <c r="O15" s="267" t="s">
        <v>1155</v>
      </c>
      <c r="P15" s="267"/>
      <c r="Q15" s="34" t="s">
        <v>171</v>
      </c>
      <c r="R15" s="267" t="s">
        <v>101</v>
      </c>
      <c r="S15" s="267" t="s">
        <v>101</v>
      </c>
      <c r="T15" s="40"/>
      <c r="U15" s="110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110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111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111">
        <f t="shared" ca="1" si="0"/>
        <v>0</v>
      </c>
      <c r="Y15" s="112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112">
        <f t="shared" ca="1" si="1"/>
        <v>0</v>
      </c>
      <c r="AA15" s="112">
        <f t="shared" ca="1" si="2"/>
        <v>0</v>
      </c>
      <c r="AB15" s="112">
        <f t="shared" ca="1" si="3"/>
        <v>0</v>
      </c>
      <c r="AC15" s="113">
        <f t="shared" ca="1" si="4"/>
        <v>0</v>
      </c>
      <c r="AD15" s="113">
        <f t="shared" ca="1" si="5"/>
        <v>0</v>
      </c>
      <c r="AE15" s="113">
        <f t="shared" ca="1" si="6"/>
        <v>0</v>
      </c>
      <c r="AF15" s="114">
        <f t="shared" ca="1" si="7"/>
        <v>0</v>
      </c>
      <c r="AG15" s="115">
        <f t="shared" ca="1" si="8"/>
        <v>0</v>
      </c>
      <c r="AH15" s="115">
        <f t="shared" ca="1" si="9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BC63"/>
  <sheetViews>
    <sheetView topLeftCell="E4" zoomScaleNormal="100" workbookViewId="0">
      <selection activeCell="E4" sqref="E4:F4"/>
    </sheetView>
  </sheetViews>
  <sheetFormatPr defaultColWidth="9" defaultRowHeight="13.5"/>
  <cols>
    <col min="1" max="4" width="9" style="16" hidden="1" customWidth="1"/>
    <col min="5" max="5" width="6.625" style="16" customWidth="1"/>
    <col min="6" max="6" width="10.625" style="16" customWidth="1"/>
    <col min="7" max="7" width="14.375" style="16" customWidth="1"/>
    <col min="8" max="8" width="14.125" style="16" customWidth="1"/>
    <col min="9" max="9" width="14.375" style="16" customWidth="1"/>
    <col min="10" max="10" width="11.625" style="16" customWidth="1"/>
    <col min="11" max="11" width="11.75" style="16" customWidth="1"/>
    <col min="12" max="12" width="9.5" style="16" customWidth="1"/>
    <col min="13" max="13" width="10.625" style="16" customWidth="1"/>
    <col min="14" max="14" width="11" style="16" customWidth="1"/>
    <col min="15" max="15" width="12.625" style="16" customWidth="1"/>
    <col min="16" max="16" width="15.25" style="16" customWidth="1"/>
    <col min="17" max="17" width="22.75" style="16" customWidth="1"/>
    <col min="18" max="18" width="10.625" style="16" customWidth="1"/>
    <col min="19" max="19" width="8.625" style="16" customWidth="1"/>
    <col min="20" max="21" width="7.625" style="16" customWidth="1"/>
    <col min="22" max="22" width="9.625" style="16" customWidth="1"/>
    <col min="23" max="23" width="7.625" style="16" customWidth="1"/>
    <col min="24" max="24" width="10.375" style="16" customWidth="1"/>
    <col min="25" max="25" width="10.625" style="205" customWidth="1"/>
    <col min="26" max="27" width="7.625" style="16" customWidth="1"/>
    <col min="28" max="28" width="8.625" style="16" customWidth="1"/>
    <col min="29" max="29" width="8" style="16" bestFit="1" customWidth="1"/>
    <col min="30" max="30" width="6.5" style="16" customWidth="1"/>
    <col min="31" max="31" width="6.625" style="16" customWidth="1"/>
    <col min="32" max="32" width="4.625" style="16" customWidth="1"/>
    <col min="33" max="34" width="7.625" style="16" customWidth="1"/>
    <col min="35" max="35" width="18.625" style="16" customWidth="1"/>
    <col min="36" max="37" width="10.625" style="16" customWidth="1"/>
    <col min="38" max="38" width="12.625" style="205" customWidth="1"/>
    <col min="39" max="39" width="5.75" style="16" customWidth="1"/>
    <col min="40" max="40" width="5.875" style="16" customWidth="1"/>
    <col min="41" max="43" width="6.625" style="16" customWidth="1"/>
    <col min="44" max="44" width="28.125" style="16" customWidth="1"/>
    <col min="45" max="45" width="19.25" style="16" customWidth="1"/>
    <col min="46" max="47" width="16.125" style="16" customWidth="1"/>
    <col min="48" max="49" width="9.75" style="16" bestFit="1" customWidth="1"/>
    <col min="50" max="50" width="6.375" style="16" customWidth="1"/>
    <col min="51" max="51" width="10.625" style="16" customWidth="1"/>
    <col min="52" max="52" width="6.625" style="16" customWidth="1"/>
    <col min="53" max="54" width="9.625" style="16" customWidth="1"/>
    <col min="55" max="16384" width="9" style="16"/>
  </cols>
  <sheetData>
    <row r="1" spans="1:55" ht="14.25" hidden="1" thickBot="1"/>
    <row r="2" spans="1:55" ht="9.75" hidden="1" customHeight="1" thickBot="1"/>
    <row r="3" spans="1:55" ht="29.25" hidden="1" customHeight="1" thickBot="1"/>
    <row r="4" spans="1:55" ht="48.75" customHeight="1">
      <c r="E4" s="561" t="s">
        <v>329</v>
      </c>
      <c r="F4" s="561"/>
      <c r="G4" s="561" t="s">
        <v>351</v>
      </c>
      <c r="H4" s="561"/>
      <c r="I4" s="561" t="s">
        <v>352</v>
      </c>
      <c r="J4" s="561"/>
      <c r="K4" s="561"/>
      <c r="L4" s="561"/>
      <c r="M4" s="545" t="s">
        <v>353</v>
      </c>
      <c r="N4" s="532"/>
      <c r="O4" s="532"/>
      <c r="P4" s="532"/>
      <c r="Q4" s="532"/>
      <c r="R4" s="532"/>
      <c r="S4" s="532"/>
      <c r="T4" s="532"/>
      <c r="U4" s="532"/>
      <c r="V4" s="532"/>
      <c r="W4" s="532"/>
      <c r="X4" s="533"/>
      <c r="Y4" s="555" t="s">
        <v>237</v>
      </c>
      <c r="Z4" s="556"/>
      <c r="AA4" s="556"/>
      <c r="AB4" s="556"/>
      <c r="AC4" s="557"/>
      <c r="AD4" s="545" t="s">
        <v>238</v>
      </c>
      <c r="AE4" s="533"/>
      <c r="AF4" s="561" t="s">
        <v>239</v>
      </c>
      <c r="AG4" s="561"/>
      <c r="AH4" s="561"/>
      <c r="AI4" s="561"/>
      <c r="AJ4" s="549" t="s">
        <v>354</v>
      </c>
      <c r="AK4" s="549"/>
      <c r="AL4" s="562" t="s">
        <v>118</v>
      </c>
      <c r="AM4" s="549" t="s">
        <v>355</v>
      </c>
      <c r="AN4" s="549"/>
      <c r="AO4" s="549"/>
      <c r="AP4" s="549"/>
      <c r="AQ4" s="549"/>
      <c r="AR4" s="546"/>
      <c r="AS4" s="565" t="s">
        <v>356</v>
      </c>
      <c r="AT4" s="566"/>
      <c r="AU4" s="566"/>
      <c r="AV4" s="566"/>
      <c r="AW4" s="566"/>
      <c r="AX4" s="567"/>
      <c r="AY4" s="564" t="s">
        <v>240</v>
      </c>
      <c r="AZ4" s="561" t="s">
        <v>357</v>
      </c>
      <c r="BA4" s="561"/>
      <c r="BB4" s="561"/>
      <c r="BC4" s="168"/>
    </row>
    <row r="5" spans="1:55" ht="51.95" customHeight="1">
      <c r="A5" s="163"/>
      <c r="E5" s="62" t="s">
        <v>335</v>
      </c>
      <c r="F5" s="13" t="s">
        <v>336</v>
      </c>
      <c r="G5" s="64" t="s">
        <v>358</v>
      </c>
      <c r="H5" s="64" t="s">
        <v>359</v>
      </c>
      <c r="I5" s="64" t="s">
        <v>360</v>
      </c>
      <c r="J5" s="64" t="s">
        <v>296</v>
      </c>
      <c r="K5" s="64" t="s">
        <v>297</v>
      </c>
      <c r="L5" s="64" t="s">
        <v>359</v>
      </c>
      <c r="M5" s="58" t="s">
        <v>361</v>
      </c>
      <c r="N5" s="63" t="s">
        <v>362</v>
      </c>
      <c r="O5" s="62" t="s">
        <v>363</v>
      </c>
      <c r="P5" s="62" t="s">
        <v>714</v>
      </c>
      <c r="Q5" s="62" t="s">
        <v>364</v>
      </c>
      <c r="R5" s="10" t="s">
        <v>365</v>
      </c>
      <c r="S5" s="62" t="s">
        <v>366</v>
      </c>
      <c r="T5" s="62" t="s">
        <v>367</v>
      </c>
      <c r="U5" s="62" t="s">
        <v>368</v>
      </c>
      <c r="V5" s="64" t="s">
        <v>369</v>
      </c>
      <c r="W5" s="11" t="s">
        <v>370</v>
      </c>
      <c r="X5" s="11" t="s">
        <v>741</v>
      </c>
      <c r="Y5" s="6" t="s">
        <v>371</v>
      </c>
      <c r="Z5" s="62" t="s">
        <v>343</v>
      </c>
      <c r="AA5" s="62" t="s">
        <v>372</v>
      </c>
      <c r="AB5" s="64" t="s">
        <v>373</v>
      </c>
      <c r="AC5" s="64" t="s">
        <v>374</v>
      </c>
      <c r="AD5" s="62" t="s">
        <v>375</v>
      </c>
      <c r="AE5" s="62" t="s">
        <v>376</v>
      </c>
      <c r="AF5" s="62" t="s">
        <v>377</v>
      </c>
      <c r="AG5" s="62" t="s">
        <v>372</v>
      </c>
      <c r="AH5" s="236" t="s">
        <v>378</v>
      </c>
      <c r="AI5" s="236" t="s">
        <v>379</v>
      </c>
      <c r="AJ5" s="6" t="s">
        <v>380</v>
      </c>
      <c r="AK5" s="6" t="s">
        <v>381</v>
      </c>
      <c r="AL5" s="563"/>
      <c r="AM5" s="60" t="s">
        <v>382</v>
      </c>
      <c r="AN5" s="60" t="s">
        <v>383</v>
      </c>
      <c r="AO5" s="60" t="s">
        <v>384</v>
      </c>
      <c r="AP5" s="60" t="s">
        <v>385</v>
      </c>
      <c r="AQ5" s="62" t="s">
        <v>386</v>
      </c>
      <c r="AR5" s="57" t="s">
        <v>387</v>
      </c>
      <c r="AS5" s="21" t="s">
        <v>388</v>
      </c>
      <c r="AT5" s="56" t="s">
        <v>389</v>
      </c>
      <c r="AU5" s="62" t="s">
        <v>390</v>
      </c>
      <c r="AV5" s="62" t="s">
        <v>391</v>
      </c>
      <c r="AW5" s="62" t="s">
        <v>392</v>
      </c>
      <c r="AX5" s="28" t="s">
        <v>393</v>
      </c>
      <c r="AY5" s="535"/>
      <c r="AZ5" s="62" t="s">
        <v>335</v>
      </c>
      <c r="BA5" s="62" t="s">
        <v>394</v>
      </c>
      <c r="BB5" s="62" t="s">
        <v>395</v>
      </c>
      <c r="BC5" s="211"/>
    </row>
    <row r="6" spans="1:55" ht="27.75" hidden="1" customHeight="1" thickBot="1">
      <c r="A6" s="192" t="s">
        <v>851</v>
      </c>
      <c r="E6" s="91"/>
      <c r="F6" s="92"/>
      <c r="G6" s="51"/>
      <c r="H6" s="94"/>
      <c r="I6" s="48"/>
      <c r="J6" s="47"/>
      <c r="K6" s="47"/>
      <c r="L6" s="94"/>
      <c r="M6" s="102"/>
      <c r="N6" s="103"/>
      <c r="O6" s="104"/>
      <c r="P6" s="34"/>
      <c r="Q6" s="34"/>
      <c r="R6" s="47"/>
      <c r="S6" s="34"/>
      <c r="T6" s="43"/>
      <c r="U6" s="105"/>
      <c r="V6" s="48"/>
      <c r="W6" s="49"/>
      <c r="X6" s="49"/>
      <c r="Y6" s="181"/>
      <c r="Z6" s="43"/>
      <c r="AA6" s="43"/>
      <c r="AB6" s="48"/>
      <c r="AC6" s="52"/>
      <c r="AD6" s="53"/>
      <c r="AE6" s="54"/>
      <c r="AF6" s="91"/>
      <c r="AG6" s="43"/>
      <c r="AH6" s="43"/>
      <c r="AI6" s="40"/>
      <c r="AJ6" s="47"/>
      <c r="AK6" s="47"/>
      <c r="AL6" s="210"/>
      <c r="AM6" s="91"/>
      <c r="AN6" s="91"/>
      <c r="AO6" s="91"/>
      <c r="AP6" s="91"/>
      <c r="AQ6" s="91"/>
      <c r="AR6" s="106"/>
      <c r="AS6" s="107"/>
      <c r="AT6" s="108"/>
      <c r="AU6" s="34"/>
      <c r="AV6" s="45"/>
      <c r="AW6" s="45"/>
      <c r="AX6" s="109"/>
      <c r="AY6" s="102"/>
      <c r="AZ6" s="91"/>
      <c r="BA6" s="51"/>
      <c r="BB6" s="50"/>
      <c r="BC6" s="168"/>
    </row>
    <row r="7" spans="1:55" s="163" customFormat="1" hidden="1">
      <c r="A7" s="163" t="e">
        <f>IF(#REF!=0,IF( AND(#REF!&gt;=#REF!,#REF!&lt;=#REF!,#REF!=1),1,0),0)</f>
        <v>#REF!</v>
      </c>
      <c r="E7" s="91"/>
      <c r="F7" s="92"/>
      <c r="G7" s="51"/>
      <c r="H7" s="94"/>
      <c r="I7" s="48"/>
      <c r="J7" s="47"/>
      <c r="K7" s="47"/>
      <c r="L7" s="94"/>
      <c r="M7" s="102"/>
      <c r="N7" s="103"/>
      <c r="O7" s="104"/>
      <c r="P7" s="34"/>
      <c r="Q7" s="34"/>
      <c r="R7" s="47"/>
      <c r="S7" s="34"/>
      <c r="T7" s="43"/>
      <c r="U7" s="105"/>
      <c r="V7" s="48"/>
      <c r="W7" s="49"/>
      <c r="X7" s="49"/>
      <c r="Y7" s="181"/>
      <c r="Z7" s="43"/>
      <c r="AA7" s="43"/>
      <c r="AB7" s="48"/>
      <c r="AC7" s="52"/>
      <c r="AD7" s="53"/>
      <c r="AE7" s="54"/>
      <c r="AF7" s="91"/>
      <c r="AG7" s="43"/>
      <c r="AH7" s="43"/>
      <c r="AI7" s="40"/>
      <c r="AJ7" s="47"/>
      <c r="AK7" s="47"/>
      <c r="AL7" s="210"/>
      <c r="AM7" s="91"/>
      <c r="AN7" s="91"/>
      <c r="AO7" s="91"/>
      <c r="AP7" s="91"/>
      <c r="AQ7" s="91"/>
      <c r="AR7" s="106"/>
      <c r="AS7" s="107"/>
      <c r="AT7" s="108"/>
      <c r="AU7" s="34"/>
      <c r="AV7" s="45"/>
      <c r="AW7" s="45"/>
      <c r="AX7" s="109"/>
      <c r="AY7" s="102"/>
      <c r="AZ7" s="91"/>
      <c r="BA7" s="51"/>
      <c r="BB7" s="50"/>
      <c r="BC7" s="168"/>
    </row>
    <row r="8" spans="1:55" s="163" customFormat="1" hidden="1">
      <c r="A8" s="163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91"/>
      <c r="F8" s="92"/>
      <c r="G8" s="51"/>
      <c r="H8" s="94"/>
      <c r="I8" s="48"/>
      <c r="J8" s="47"/>
      <c r="K8" s="47"/>
      <c r="L8" s="94"/>
      <c r="M8" s="102"/>
      <c r="N8" s="103"/>
      <c r="O8" s="104"/>
      <c r="P8" s="34"/>
      <c r="Q8" s="34"/>
      <c r="R8" s="47"/>
      <c r="S8" s="34"/>
      <c r="T8" s="43"/>
      <c r="U8" s="105"/>
      <c r="V8" s="48"/>
      <c r="W8" s="49"/>
      <c r="X8" s="49"/>
      <c r="Y8" s="181"/>
      <c r="Z8" s="43"/>
      <c r="AA8" s="43"/>
      <c r="AB8" s="48"/>
      <c r="AC8" s="52"/>
      <c r="AD8" s="53"/>
      <c r="AE8" s="54"/>
      <c r="AF8" s="91"/>
      <c r="AG8" s="43"/>
      <c r="AH8" s="43"/>
      <c r="AI8" s="40"/>
      <c r="AJ8" s="47"/>
      <c r="AK8" s="47"/>
      <c r="AL8" s="210"/>
      <c r="AM8" s="91"/>
      <c r="AN8" s="91"/>
      <c r="AO8" s="91"/>
      <c r="AP8" s="91"/>
      <c r="AQ8" s="91"/>
      <c r="AR8" s="106"/>
      <c r="AS8" s="107"/>
      <c r="AT8" s="108"/>
      <c r="AU8" s="34"/>
      <c r="AV8" s="45"/>
      <c r="AW8" s="45"/>
      <c r="AX8" s="109"/>
      <c r="AY8" s="102"/>
      <c r="AZ8" s="91"/>
      <c r="BA8" s="51"/>
      <c r="BB8" s="50"/>
      <c r="BC8" s="168"/>
    </row>
    <row r="9" spans="1:55" s="163" customFormat="1" hidden="1">
      <c r="A9" s="163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91"/>
      <c r="F9" s="92"/>
      <c r="G9" s="51"/>
      <c r="H9" s="94"/>
      <c r="I9" s="48"/>
      <c r="J9" s="47"/>
      <c r="K9" s="47"/>
      <c r="L9" s="94"/>
      <c r="M9" s="102"/>
      <c r="N9" s="103"/>
      <c r="O9" s="104"/>
      <c r="P9" s="34"/>
      <c r="Q9" s="34"/>
      <c r="R9" s="47"/>
      <c r="S9" s="34"/>
      <c r="T9" s="43"/>
      <c r="U9" s="105"/>
      <c r="V9" s="48"/>
      <c r="W9" s="49"/>
      <c r="X9" s="49"/>
      <c r="Y9" s="181"/>
      <c r="Z9" s="43"/>
      <c r="AA9" s="43"/>
      <c r="AB9" s="48"/>
      <c r="AC9" s="52"/>
      <c r="AD9" s="53"/>
      <c r="AE9" s="54"/>
      <c r="AF9" s="91"/>
      <c r="AG9" s="43"/>
      <c r="AH9" s="43"/>
      <c r="AI9" s="40"/>
      <c r="AJ9" s="47"/>
      <c r="AK9" s="47"/>
      <c r="AL9" s="210"/>
      <c r="AM9" s="91"/>
      <c r="AN9" s="91"/>
      <c r="AO9" s="91"/>
      <c r="AP9" s="91"/>
      <c r="AQ9" s="91"/>
      <c r="AR9" s="106"/>
      <c r="AS9" s="107"/>
      <c r="AT9" s="108"/>
      <c r="AU9" s="34"/>
      <c r="AV9" s="45"/>
      <c r="AW9" s="45"/>
      <c r="AX9" s="109"/>
      <c r="AY9" s="102"/>
      <c r="AZ9" s="91"/>
      <c r="BA9" s="51"/>
      <c r="BB9" s="50"/>
      <c r="BC9" s="168"/>
    </row>
    <row r="10" spans="1:55" s="163" customFormat="1" hidden="1">
      <c r="E10" s="91"/>
      <c r="F10" s="92"/>
      <c r="G10" s="51"/>
      <c r="H10" s="94"/>
      <c r="I10" s="48"/>
      <c r="J10" s="47"/>
      <c r="K10" s="47"/>
      <c r="L10" s="94"/>
      <c r="M10" s="102"/>
      <c r="N10" s="103"/>
      <c r="O10" s="104"/>
      <c r="P10" s="34"/>
      <c r="Q10" s="34"/>
      <c r="R10" s="47"/>
      <c r="S10" s="34"/>
      <c r="T10" s="43"/>
      <c r="U10" s="105"/>
      <c r="V10" s="48"/>
      <c r="W10" s="49"/>
      <c r="X10" s="49"/>
      <c r="Y10" s="181"/>
      <c r="Z10" s="43"/>
      <c r="AA10" s="43"/>
      <c r="AB10" s="48"/>
      <c r="AC10" s="52"/>
      <c r="AD10" s="53"/>
      <c r="AE10" s="54"/>
      <c r="AF10" s="91"/>
      <c r="AG10" s="43"/>
      <c r="AH10" s="43"/>
      <c r="AI10" s="40"/>
      <c r="AJ10" s="47"/>
      <c r="AK10" s="47"/>
      <c r="AL10" s="210"/>
      <c r="AM10" s="91"/>
      <c r="AN10" s="91"/>
      <c r="AO10" s="91"/>
      <c r="AP10" s="91"/>
      <c r="AQ10" s="91"/>
      <c r="AR10" s="106"/>
      <c r="AS10" s="107"/>
      <c r="AT10" s="108"/>
      <c r="AU10" s="34"/>
      <c r="AV10" s="45"/>
      <c r="AW10" s="45"/>
      <c r="AX10" s="109"/>
      <c r="AY10" s="102"/>
      <c r="AZ10" s="91"/>
      <c r="BA10" s="51"/>
      <c r="BB10" s="50"/>
      <c r="BC10" s="168"/>
    </row>
    <row r="11" spans="1:55" s="163" customFormat="1" ht="27">
      <c r="E11" s="91" t="s">
        <v>1141</v>
      </c>
      <c r="F11" s="92">
        <f t="shared" ref="F11:F17" si="0">IF(ISBLANK($E11), "", VLOOKUP($E11,대표이사_참여인력_개요,2,FALSE))</f>
        <v>700101</v>
      </c>
      <c r="G11" s="268" t="s">
        <v>1092</v>
      </c>
      <c r="H11" s="94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3</v>
      </c>
      <c r="I11" s="267" t="s">
        <v>1161</v>
      </c>
      <c r="J11" s="273">
        <v>41640</v>
      </c>
      <c r="K11" s="273">
        <v>42369</v>
      </c>
      <c r="L11" s="94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1.9972602739726026</v>
      </c>
      <c r="M11" s="102" t="s">
        <v>1164</v>
      </c>
      <c r="N11" s="103" t="s">
        <v>59</v>
      </c>
      <c r="O11" s="104" t="s">
        <v>1169</v>
      </c>
      <c r="P11" s="34" t="s">
        <v>1171</v>
      </c>
      <c r="Q11" s="34" t="s">
        <v>1172</v>
      </c>
      <c r="R11" s="273">
        <v>41671</v>
      </c>
      <c r="S11" s="34" t="s">
        <v>60</v>
      </c>
      <c r="T11" s="269">
        <v>1000</v>
      </c>
      <c r="U11" s="105">
        <v>0.501</v>
      </c>
      <c r="V11" s="48" t="s">
        <v>115</v>
      </c>
      <c r="W11" s="274">
        <v>0.14599999999999999</v>
      </c>
      <c r="X11" s="274">
        <v>1.1459999999999999</v>
      </c>
      <c r="Y11" s="273">
        <v>42368</v>
      </c>
      <c r="Z11" s="269">
        <v>1146</v>
      </c>
      <c r="AA11" s="269">
        <v>500</v>
      </c>
      <c r="AB11" s="48" t="s">
        <v>98</v>
      </c>
      <c r="AC11" s="52">
        <f>IF(ISBLANK(Y11),DATEDIF(R11,제안서작성기준일,"d")/365,DATEDIF(R11,Y11,"d")/365)</f>
        <v>1.9095890410958904</v>
      </c>
      <c r="AD11" s="53" t="s">
        <v>114</v>
      </c>
      <c r="AE11" s="265">
        <v>500</v>
      </c>
      <c r="AF11" s="91" t="s">
        <v>114</v>
      </c>
      <c r="AG11" s="269">
        <v>0</v>
      </c>
      <c r="AH11" s="269">
        <v>0</v>
      </c>
      <c r="AI11" s="268"/>
      <c r="AJ11" s="47"/>
      <c r="AK11" s="47"/>
      <c r="AL11" s="210" t="s">
        <v>202</v>
      </c>
      <c r="AM11" s="91" t="s">
        <v>114</v>
      </c>
      <c r="AN11" s="91" t="s">
        <v>101</v>
      </c>
      <c r="AO11" s="91" t="s">
        <v>101</v>
      </c>
      <c r="AP11" s="91" t="s">
        <v>101</v>
      </c>
      <c r="AQ11" s="91" t="s">
        <v>101</v>
      </c>
      <c r="AR11" s="106"/>
      <c r="AS11" s="107" t="s">
        <v>1116</v>
      </c>
      <c r="AT11" s="108" t="s">
        <v>1124</v>
      </c>
      <c r="AU11" s="34" t="s">
        <v>110</v>
      </c>
      <c r="AV11" s="45"/>
      <c r="AW11" s="45"/>
      <c r="AX11" s="109" t="str">
        <f t="shared" ref="AX11:AX17" si="1">IF(ISBLANK(AV11),"",DATEDIF(AV11,AW11,"d")/365)</f>
        <v/>
      </c>
      <c r="AY11" s="102"/>
      <c r="AZ11" s="91" t="s">
        <v>1220</v>
      </c>
      <c r="BA11" s="268" t="s">
        <v>1221</v>
      </c>
      <c r="BB11" s="275" t="s">
        <v>1222</v>
      </c>
      <c r="BC11" s="168"/>
    </row>
    <row r="12" spans="1:55" ht="27">
      <c r="E12" s="91" t="s">
        <v>1156</v>
      </c>
      <c r="F12" s="92">
        <f t="shared" si="0"/>
        <v>700101</v>
      </c>
      <c r="G12" s="268" t="s">
        <v>1092</v>
      </c>
      <c r="H12" s="94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3</v>
      </c>
      <c r="I12" s="267" t="s">
        <v>1162</v>
      </c>
      <c r="J12" s="273">
        <v>42370</v>
      </c>
      <c r="K12" s="273">
        <v>43496</v>
      </c>
      <c r="L12" s="94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1</v>
      </c>
      <c r="M12" s="102" t="s">
        <v>1165</v>
      </c>
      <c r="N12" s="103" t="s">
        <v>59</v>
      </c>
      <c r="O12" s="104" t="s">
        <v>1170</v>
      </c>
      <c r="P12" s="267" t="s">
        <v>1171</v>
      </c>
      <c r="Q12" s="36"/>
      <c r="R12" s="273">
        <v>42736</v>
      </c>
      <c r="S12" s="267" t="s">
        <v>60</v>
      </c>
      <c r="T12" s="269">
        <v>510</v>
      </c>
      <c r="U12" s="105">
        <v>0.2</v>
      </c>
      <c r="V12" s="48" t="s">
        <v>179</v>
      </c>
      <c r="W12" s="274">
        <v>0.1</v>
      </c>
      <c r="X12" s="274">
        <v>0.39200000000000002</v>
      </c>
      <c r="Y12" s="273">
        <v>43465</v>
      </c>
      <c r="Z12" s="269">
        <v>200</v>
      </c>
      <c r="AA12" s="269">
        <v>100</v>
      </c>
      <c r="AB12" s="48" t="s">
        <v>98</v>
      </c>
      <c r="AC12" s="52">
        <f>IF(ISBLANK(Y12),DATEDIF(R12,제안서작성기준일,"d")/365,DATEDIF(R12,Y12,"d")/365)</f>
        <v>1.9972602739726026</v>
      </c>
      <c r="AD12" s="53" t="s">
        <v>101</v>
      </c>
      <c r="AE12" s="265"/>
      <c r="AF12" s="91" t="s">
        <v>114</v>
      </c>
      <c r="AG12" s="269">
        <v>410</v>
      </c>
      <c r="AH12" s="269">
        <v>550</v>
      </c>
      <c r="AI12" s="268" t="s">
        <v>1173</v>
      </c>
      <c r="AJ12" s="47"/>
      <c r="AK12" s="47"/>
      <c r="AL12" s="210" t="s">
        <v>206</v>
      </c>
      <c r="AM12" s="91" t="s">
        <v>114</v>
      </c>
      <c r="AN12" s="91" t="s">
        <v>114</v>
      </c>
      <c r="AO12" s="91" t="s">
        <v>114</v>
      </c>
      <c r="AP12" s="91" t="s">
        <v>101</v>
      </c>
      <c r="AQ12" s="91" t="s">
        <v>114</v>
      </c>
      <c r="AR12" s="106"/>
      <c r="AS12" s="107"/>
      <c r="AT12" s="108" t="s">
        <v>1135</v>
      </c>
      <c r="AU12" s="34" t="s">
        <v>111</v>
      </c>
      <c r="AV12" s="45"/>
      <c r="AW12" s="45"/>
      <c r="AX12" s="109" t="str">
        <f t="shared" si="1"/>
        <v/>
      </c>
      <c r="AY12" s="102"/>
      <c r="AZ12" s="91" t="s">
        <v>1146</v>
      </c>
      <c r="BA12" s="268" t="s">
        <v>1223</v>
      </c>
      <c r="BB12" s="275" t="s">
        <v>1224</v>
      </c>
      <c r="BC12" s="168"/>
    </row>
    <row r="13" spans="1:55" ht="27">
      <c r="E13" s="91" t="s">
        <v>1157</v>
      </c>
      <c r="F13" s="92">
        <f t="shared" si="0"/>
        <v>710101</v>
      </c>
      <c r="G13" s="268" t="s">
        <v>1092</v>
      </c>
      <c r="H13" s="94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6.087671232876712</v>
      </c>
      <c r="I13" s="267" t="s">
        <v>1163</v>
      </c>
      <c r="J13" s="273">
        <v>42370</v>
      </c>
      <c r="K13" s="273">
        <v>43496</v>
      </c>
      <c r="L13" s="94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6.087671232876712</v>
      </c>
      <c r="M13" s="102" t="s">
        <v>1166</v>
      </c>
      <c r="N13" s="103" t="s">
        <v>59</v>
      </c>
      <c r="O13" s="104" t="s">
        <v>1170</v>
      </c>
      <c r="P13" s="267" t="s">
        <v>1216</v>
      </c>
      <c r="Q13" s="36"/>
      <c r="R13" s="273">
        <v>42370</v>
      </c>
      <c r="S13" s="267" t="s">
        <v>60</v>
      </c>
      <c r="T13" s="269">
        <v>50000</v>
      </c>
      <c r="U13" s="105">
        <v>1</v>
      </c>
      <c r="V13" s="48" t="s">
        <v>115</v>
      </c>
      <c r="W13" s="274">
        <v>-1</v>
      </c>
      <c r="X13" s="274">
        <v>0</v>
      </c>
      <c r="Y13" s="273">
        <v>43101</v>
      </c>
      <c r="Z13" s="269"/>
      <c r="AA13" s="269"/>
      <c r="AB13" s="48" t="s">
        <v>119</v>
      </c>
      <c r="AC13" s="52">
        <f>IF(ISBLANK(Y13),DATEDIF(R13,제안서작성기준일,"d")/365,DATEDIF(R13,Y13,"d")/365)</f>
        <v>2.0027397260273974</v>
      </c>
      <c r="AD13" s="53" t="s">
        <v>114</v>
      </c>
      <c r="AE13" s="265">
        <v>50000</v>
      </c>
      <c r="AF13" s="91" t="s">
        <v>101</v>
      </c>
      <c r="AG13" s="269"/>
      <c r="AH13" s="269">
        <v>0</v>
      </c>
      <c r="AI13" s="268"/>
      <c r="AJ13" s="47"/>
      <c r="AK13" s="47"/>
      <c r="AL13" s="210" t="s">
        <v>202</v>
      </c>
      <c r="AM13" s="91" t="s">
        <v>101</v>
      </c>
      <c r="AN13" s="91" t="s">
        <v>101</v>
      </c>
      <c r="AO13" s="91" t="s">
        <v>101</v>
      </c>
      <c r="AP13" s="91" t="s">
        <v>114</v>
      </c>
      <c r="AQ13" s="91" t="s">
        <v>114</v>
      </c>
      <c r="AR13" s="106"/>
      <c r="AS13" s="107" t="s">
        <v>1190</v>
      </c>
      <c r="AT13" s="108" t="s">
        <v>1218</v>
      </c>
      <c r="AU13" s="267" t="s">
        <v>111</v>
      </c>
      <c r="AV13" s="45"/>
      <c r="AW13" s="45"/>
      <c r="AX13" s="109" t="str">
        <f t="shared" si="1"/>
        <v/>
      </c>
      <c r="AY13" s="102"/>
      <c r="AZ13" s="91" t="s">
        <v>1146</v>
      </c>
      <c r="BA13" s="268" t="s">
        <v>1223</v>
      </c>
      <c r="BB13" s="275" t="s">
        <v>1224</v>
      </c>
      <c r="BC13" s="168"/>
    </row>
    <row r="14" spans="1:55" ht="40.5">
      <c r="E14" s="91" t="s">
        <v>1156</v>
      </c>
      <c r="F14" s="92">
        <f t="shared" si="0"/>
        <v>700101</v>
      </c>
      <c r="G14" s="268" t="s">
        <v>1159</v>
      </c>
      <c r="H14" s="94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0.49589041095890413</v>
      </c>
      <c r="I14" s="267" t="s">
        <v>1147</v>
      </c>
      <c r="J14" s="273">
        <v>40087</v>
      </c>
      <c r="K14" s="273">
        <v>40268</v>
      </c>
      <c r="L14" s="94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0.49589041095890413</v>
      </c>
      <c r="M14" s="102" t="s">
        <v>1166</v>
      </c>
      <c r="N14" s="103" t="s">
        <v>59</v>
      </c>
      <c r="O14" s="104" t="s">
        <v>1170</v>
      </c>
      <c r="P14" s="36"/>
      <c r="Q14" s="36"/>
      <c r="R14" s="273">
        <v>40087</v>
      </c>
      <c r="S14" s="267" t="s">
        <v>60</v>
      </c>
      <c r="T14" s="269">
        <v>390</v>
      </c>
      <c r="U14" s="105">
        <v>0.03</v>
      </c>
      <c r="V14" s="48" t="s">
        <v>179</v>
      </c>
      <c r="W14" s="274">
        <v>0.08</v>
      </c>
      <c r="X14" s="274">
        <v>0.51282051282051277</v>
      </c>
      <c r="Y14" s="273">
        <v>40179</v>
      </c>
      <c r="Z14" s="269">
        <v>200</v>
      </c>
      <c r="AA14" s="269">
        <v>150</v>
      </c>
      <c r="AB14" s="48" t="s">
        <v>116</v>
      </c>
      <c r="AC14" s="52">
        <f>IF(ISBLANK(Y14),DATEDIF(R14,제안서작성기준일,"d")/365,DATEDIF(R14,Y14,"d")/365)</f>
        <v>0.25205479452054796</v>
      </c>
      <c r="AD14" s="53" t="s">
        <v>101</v>
      </c>
      <c r="AE14" s="265"/>
      <c r="AF14" s="91" t="s">
        <v>114</v>
      </c>
      <c r="AG14" s="269">
        <v>240</v>
      </c>
      <c r="AH14" s="269">
        <v>300</v>
      </c>
      <c r="AI14" s="268" t="s">
        <v>1174</v>
      </c>
      <c r="AJ14" s="47"/>
      <c r="AK14" s="47"/>
      <c r="AL14" s="210" t="s">
        <v>202</v>
      </c>
      <c r="AM14" s="91" t="s">
        <v>101</v>
      </c>
      <c r="AN14" s="91" t="s">
        <v>101</v>
      </c>
      <c r="AO14" s="91" t="s">
        <v>101</v>
      </c>
      <c r="AP14" s="91" t="s">
        <v>114</v>
      </c>
      <c r="AQ14" s="91" t="s">
        <v>114</v>
      </c>
      <c r="AR14" s="106"/>
      <c r="AS14" s="107" t="s">
        <v>1190</v>
      </c>
      <c r="AT14" s="108" t="s">
        <v>1219</v>
      </c>
      <c r="AU14" s="267" t="s">
        <v>111</v>
      </c>
      <c r="AV14" s="45"/>
      <c r="AW14" s="45"/>
      <c r="AX14" s="109" t="str">
        <f t="shared" si="1"/>
        <v/>
      </c>
      <c r="AY14" s="102"/>
      <c r="AZ14" s="91" t="s">
        <v>1146</v>
      </c>
      <c r="BA14" s="268" t="s">
        <v>1223</v>
      </c>
      <c r="BB14" s="275" t="s">
        <v>1224</v>
      </c>
      <c r="BC14" s="168"/>
    </row>
    <row r="15" spans="1:55" ht="27">
      <c r="E15" s="91" t="s">
        <v>1149</v>
      </c>
      <c r="F15" s="92">
        <f t="shared" si="0"/>
        <v>720101</v>
      </c>
      <c r="G15" s="268" t="s">
        <v>1159</v>
      </c>
      <c r="H15" s="94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5</v>
      </c>
      <c r="I15" s="267"/>
      <c r="J15" s="273"/>
      <c r="K15" s="273"/>
      <c r="L15" s="94" t="str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/>
      </c>
      <c r="M15" s="102" t="s">
        <v>1167</v>
      </c>
      <c r="N15" s="103" t="s">
        <v>99</v>
      </c>
      <c r="O15" s="104" t="s">
        <v>1169</v>
      </c>
      <c r="P15" s="36"/>
      <c r="Q15" s="36"/>
      <c r="R15" s="273">
        <v>40543</v>
      </c>
      <c r="S15" s="267" t="s">
        <v>937</v>
      </c>
      <c r="T15" s="269">
        <v>100</v>
      </c>
      <c r="U15" s="105">
        <v>0.02</v>
      </c>
      <c r="V15" s="48" t="s">
        <v>180</v>
      </c>
      <c r="W15" s="274"/>
      <c r="X15" s="274">
        <v>1.2</v>
      </c>
      <c r="Y15" s="270"/>
      <c r="Z15" s="269">
        <v>120</v>
      </c>
      <c r="AA15" s="269">
        <v>100</v>
      </c>
      <c r="AB15" s="48" t="s">
        <v>116</v>
      </c>
      <c r="AC15" s="52"/>
      <c r="AD15" s="53" t="s">
        <v>101</v>
      </c>
      <c r="AE15" s="265"/>
      <c r="AF15" s="91" t="s">
        <v>114</v>
      </c>
      <c r="AG15" s="269">
        <v>0</v>
      </c>
      <c r="AH15" s="269">
        <v>0</v>
      </c>
      <c r="AI15" s="268"/>
      <c r="AJ15" s="47"/>
      <c r="AK15" s="47"/>
      <c r="AL15" s="210" t="s">
        <v>202</v>
      </c>
      <c r="AM15" s="91" t="s">
        <v>101</v>
      </c>
      <c r="AN15" s="91" t="s">
        <v>101</v>
      </c>
      <c r="AO15" s="91" t="s">
        <v>101</v>
      </c>
      <c r="AP15" s="91" t="s">
        <v>101</v>
      </c>
      <c r="AQ15" s="91" t="s">
        <v>114</v>
      </c>
      <c r="AR15" s="106"/>
      <c r="AS15" s="107" t="s">
        <v>1217</v>
      </c>
      <c r="AT15" s="108" t="s">
        <v>1078</v>
      </c>
      <c r="AU15" s="34" t="s">
        <v>120</v>
      </c>
      <c r="AV15" s="45"/>
      <c r="AW15" s="45"/>
      <c r="AX15" s="109" t="str">
        <f t="shared" si="1"/>
        <v/>
      </c>
      <c r="AY15" s="102"/>
      <c r="AZ15" s="91" t="s">
        <v>1146</v>
      </c>
      <c r="BA15" s="268" t="s">
        <v>1223</v>
      </c>
      <c r="BB15" s="275" t="s">
        <v>1224</v>
      </c>
      <c r="BC15" s="168"/>
    </row>
    <row r="16" spans="1:55" ht="27">
      <c r="E16" s="91" t="s">
        <v>1149</v>
      </c>
      <c r="F16" s="92">
        <f t="shared" si="0"/>
        <v>720101</v>
      </c>
      <c r="G16" s="268" t="s">
        <v>1160</v>
      </c>
      <c r="H16" s="94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2.0849315068493151</v>
      </c>
      <c r="I16" s="267"/>
      <c r="J16" s="273"/>
      <c r="K16" s="273"/>
      <c r="L16" s="94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102" t="s">
        <v>1168</v>
      </c>
      <c r="N16" s="103" t="s">
        <v>117</v>
      </c>
      <c r="O16" s="104" t="s">
        <v>1170</v>
      </c>
      <c r="P16" s="36"/>
      <c r="Q16" s="36"/>
      <c r="R16" s="181"/>
      <c r="S16" s="267" t="s">
        <v>100</v>
      </c>
      <c r="T16" s="269">
        <v>150</v>
      </c>
      <c r="U16" s="105">
        <v>0.01</v>
      </c>
      <c r="V16" s="48" t="s">
        <v>180</v>
      </c>
      <c r="W16" s="274"/>
      <c r="X16" s="274">
        <v>1.1333333333333333</v>
      </c>
      <c r="Y16" s="270"/>
      <c r="Z16" s="269">
        <v>170</v>
      </c>
      <c r="AA16" s="269">
        <v>150</v>
      </c>
      <c r="AB16" s="48" t="s">
        <v>173</v>
      </c>
      <c r="AC16" s="52"/>
      <c r="AD16" s="53" t="s">
        <v>101</v>
      </c>
      <c r="AE16" s="265"/>
      <c r="AF16" s="91" t="s">
        <v>101</v>
      </c>
      <c r="AG16" s="269">
        <v>0</v>
      </c>
      <c r="AH16" s="269">
        <v>0</v>
      </c>
      <c r="AI16" s="268"/>
      <c r="AJ16" s="47"/>
      <c r="AK16" s="47"/>
      <c r="AL16" s="210" t="s">
        <v>207</v>
      </c>
      <c r="AM16" s="91" t="s">
        <v>114</v>
      </c>
      <c r="AN16" s="91" t="s">
        <v>114</v>
      </c>
      <c r="AO16" s="91" t="s">
        <v>114</v>
      </c>
      <c r="AP16" s="91" t="s">
        <v>101</v>
      </c>
      <c r="AQ16" s="91" t="s">
        <v>114</v>
      </c>
      <c r="AR16" s="106"/>
      <c r="AS16" s="107"/>
      <c r="AT16" s="108"/>
      <c r="AU16" s="267" t="s">
        <v>120</v>
      </c>
      <c r="AV16" s="45"/>
      <c r="AW16" s="45"/>
      <c r="AX16" s="109" t="str">
        <f t="shared" si="1"/>
        <v/>
      </c>
      <c r="AY16" s="102"/>
      <c r="AZ16" s="91" t="s">
        <v>1146</v>
      </c>
      <c r="BA16" s="268" t="s">
        <v>1223</v>
      </c>
      <c r="BB16" s="275" t="s">
        <v>1224</v>
      </c>
      <c r="BC16" s="168"/>
    </row>
    <row r="17" spans="5:55">
      <c r="E17" s="91" t="s">
        <v>1158</v>
      </c>
      <c r="F17" s="92">
        <f t="shared" si="0"/>
        <v>730101</v>
      </c>
      <c r="G17" s="268" t="s">
        <v>1160</v>
      </c>
      <c r="H17" s="94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2.0849315068493151</v>
      </c>
      <c r="I17" s="267"/>
      <c r="J17" s="273"/>
      <c r="K17" s="273"/>
      <c r="L17" s="94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102" t="s">
        <v>1166</v>
      </c>
      <c r="N17" s="103" t="s">
        <v>59</v>
      </c>
      <c r="O17" s="104" t="s">
        <v>1170</v>
      </c>
      <c r="P17" s="36"/>
      <c r="Q17" s="36"/>
      <c r="R17" s="181"/>
      <c r="S17" s="267" t="s">
        <v>60</v>
      </c>
      <c r="T17" s="269">
        <v>390</v>
      </c>
      <c r="U17" s="105">
        <v>0</v>
      </c>
      <c r="V17" s="48" t="s">
        <v>115</v>
      </c>
      <c r="W17" s="274"/>
      <c r="X17" s="274">
        <v>0.51282051282051277</v>
      </c>
      <c r="Y17" s="270"/>
      <c r="Z17" s="269">
        <v>200</v>
      </c>
      <c r="AA17" s="269">
        <v>150</v>
      </c>
      <c r="AB17" s="48" t="s">
        <v>98</v>
      </c>
      <c r="AC17" s="52"/>
      <c r="AD17" s="53" t="s">
        <v>114</v>
      </c>
      <c r="AE17" s="265">
        <v>240</v>
      </c>
      <c r="AF17" s="91" t="s">
        <v>101</v>
      </c>
      <c r="AG17" s="269">
        <v>0</v>
      </c>
      <c r="AH17" s="269">
        <v>0</v>
      </c>
      <c r="AI17" s="268"/>
      <c r="AJ17" s="47"/>
      <c r="AK17" s="47"/>
      <c r="AL17" s="210"/>
      <c r="AM17" s="91"/>
      <c r="AN17" s="91"/>
      <c r="AO17" s="91"/>
      <c r="AP17" s="91"/>
      <c r="AQ17" s="91"/>
      <c r="AR17" s="106"/>
      <c r="AS17" s="107"/>
      <c r="AT17" s="108"/>
      <c r="AU17" s="34"/>
      <c r="AV17" s="45"/>
      <c r="AW17" s="45"/>
      <c r="AX17" s="109" t="str">
        <f t="shared" si="1"/>
        <v/>
      </c>
      <c r="AY17" s="102"/>
      <c r="AZ17" s="91"/>
      <c r="BA17" s="51"/>
      <c r="BB17" s="50"/>
      <c r="BC17" s="168"/>
    </row>
    <row r="18" spans="5:55" s="33" customFormat="1">
      <c r="Y18" s="205"/>
      <c r="AL18" s="205"/>
    </row>
    <row r="19" spans="5:55" s="33" customFormat="1">
      <c r="Y19" s="205"/>
      <c r="AL19" s="205"/>
    </row>
    <row r="20" spans="5:55" s="33" customFormat="1">
      <c r="Y20" s="205"/>
      <c r="AL20" s="205"/>
    </row>
    <row r="21" spans="5:55" s="33" customFormat="1">
      <c r="Y21" s="205"/>
      <c r="AL21" s="205"/>
    </row>
    <row r="22" spans="5:55" s="33" customFormat="1">
      <c r="Y22" s="205"/>
      <c r="AL22" s="205"/>
    </row>
    <row r="23" spans="5:55" s="33" customFormat="1">
      <c r="Y23" s="205"/>
      <c r="AL23" s="205"/>
    </row>
    <row r="24" spans="5:55" s="33" customFormat="1">
      <c r="Y24" s="205"/>
      <c r="AL24" s="205"/>
    </row>
    <row r="25" spans="5:55" s="33" customFormat="1">
      <c r="Y25" s="205"/>
      <c r="AL25" s="205"/>
    </row>
    <row r="26" spans="5:55" s="33" customFormat="1">
      <c r="Y26" s="205"/>
      <c r="AL26" s="205"/>
    </row>
    <row r="27" spans="5:55" s="33" customFormat="1">
      <c r="Y27" s="205"/>
      <c r="AL27" s="205"/>
    </row>
    <row r="28" spans="5:55" s="33" customFormat="1">
      <c r="Y28" s="205"/>
      <c r="AL28" s="205"/>
    </row>
    <row r="29" spans="5:55" s="33" customFormat="1">
      <c r="Y29" s="205"/>
      <c r="AL29" s="205"/>
    </row>
    <row r="30" spans="5:55" s="33" customFormat="1">
      <c r="Y30" s="205"/>
      <c r="AL30" s="205"/>
    </row>
    <row r="31" spans="5:55" s="33" customFormat="1">
      <c r="Y31" s="205"/>
      <c r="AL31" s="205"/>
    </row>
    <row r="32" spans="5:55" s="33" customFormat="1">
      <c r="Y32" s="205"/>
      <c r="AL32" s="205"/>
    </row>
    <row r="33" spans="25:38" s="33" customFormat="1">
      <c r="Y33" s="205"/>
      <c r="AL33" s="205"/>
    </row>
    <row r="34" spans="25:38" s="33" customFormat="1">
      <c r="Y34" s="205"/>
      <c r="AL34" s="205"/>
    </row>
    <row r="35" spans="25:38" s="33" customFormat="1">
      <c r="Y35" s="205"/>
      <c r="AL35" s="205"/>
    </row>
    <row r="36" spans="25:38" s="33" customFormat="1">
      <c r="Y36" s="205"/>
      <c r="AL36" s="205"/>
    </row>
    <row r="37" spans="25:38" s="33" customFormat="1">
      <c r="Y37" s="205"/>
      <c r="AL37" s="205"/>
    </row>
    <row r="38" spans="25:38" s="33" customFormat="1">
      <c r="Y38" s="205"/>
      <c r="AL38" s="205"/>
    </row>
    <row r="39" spans="25:38" s="33" customFormat="1">
      <c r="Y39" s="205"/>
      <c r="AL39" s="205"/>
    </row>
    <row r="40" spans="25:38" s="33" customFormat="1">
      <c r="Y40" s="205"/>
      <c r="AL40" s="205"/>
    </row>
    <row r="41" spans="25:38" s="33" customFormat="1">
      <c r="Y41" s="205"/>
      <c r="AL41" s="205"/>
    </row>
    <row r="42" spans="25:38" s="33" customFormat="1">
      <c r="Y42" s="205"/>
      <c r="AL42" s="205"/>
    </row>
    <row r="43" spans="25:38" s="33" customFormat="1">
      <c r="Y43" s="205"/>
      <c r="AL43" s="205"/>
    </row>
    <row r="44" spans="25:38" s="33" customFormat="1">
      <c r="Y44" s="205"/>
      <c r="AL44" s="205"/>
    </row>
    <row r="45" spans="25:38" s="33" customFormat="1">
      <c r="Y45" s="205"/>
      <c r="AL45" s="205"/>
    </row>
    <row r="46" spans="25:38" s="33" customFormat="1">
      <c r="Y46" s="205"/>
      <c r="AL46" s="205"/>
    </row>
    <row r="47" spans="25:38" s="33" customFormat="1">
      <c r="Y47" s="205"/>
      <c r="AL47" s="205"/>
    </row>
    <row r="48" spans="25:38" s="33" customFormat="1">
      <c r="Y48" s="205"/>
      <c r="AL48" s="205"/>
    </row>
    <row r="49" spans="25:38" s="33" customFormat="1">
      <c r="Y49" s="205"/>
      <c r="AL49" s="205"/>
    </row>
    <row r="50" spans="25:38" s="33" customFormat="1">
      <c r="Y50" s="205"/>
      <c r="AL50" s="205"/>
    </row>
    <row r="51" spans="25:38" s="33" customFormat="1">
      <c r="Y51" s="205"/>
      <c r="AL51" s="205"/>
    </row>
    <row r="52" spans="25:38" s="33" customFormat="1">
      <c r="Y52" s="205"/>
      <c r="AL52" s="205"/>
    </row>
    <row r="53" spans="25:38" s="33" customFormat="1">
      <c r="Y53" s="205"/>
      <c r="AL53" s="205"/>
    </row>
    <row r="54" spans="25:38" s="33" customFormat="1">
      <c r="Y54" s="205"/>
      <c r="AL54" s="205"/>
    </row>
    <row r="55" spans="25:38" s="33" customFormat="1">
      <c r="Y55" s="205"/>
      <c r="AL55" s="205"/>
    </row>
    <row r="56" spans="25:38" s="33" customFormat="1">
      <c r="Y56" s="205"/>
      <c r="AL56" s="205"/>
    </row>
    <row r="57" spans="25:38" s="33" customFormat="1">
      <c r="Y57" s="205"/>
      <c r="AL57" s="205"/>
    </row>
    <row r="58" spans="25:38" s="33" customFormat="1">
      <c r="Y58" s="205"/>
      <c r="AL58" s="205"/>
    </row>
    <row r="59" spans="25:38" s="33" customFormat="1">
      <c r="Y59" s="205"/>
      <c r="AL59" s="205"/>
    </row>
    <row r="60" spans="25:38" s="33" customFormat="1">
      <c r="Y60" s="205"/>
      <c r="AL60" s="205"/>
    </row>
    <row r="61" spans="25:38" s="33" customFormat="1">
      <c r="Y61" s="205"/>
      <c r="AL61" s="205"/>
    </row>
    <row r="62" spans="25:38" s="33" customFormat="1">
      <c r="Y62" s="205"/>
      <c r="AL62" s="205"/>
    </row>
    <row r="63" spans="25:38" s="33" customFormat="1">
      <c r="Y63" s="205"/>
      <c r="AL63" s="205"/>
    </row>
  </sheetData>
  <mergeCells count="13">
    <mergeCell ref="I4:L4"/>
    <mergeCell ref="E4:F4"/>
    <mergeCell ref="G4:H4"/>
    <mergeCell ref="AD4:AE4"/>
    <mergeCell ref="M4:X4"/>
    <mergeCell ref="AZ4:BB4"/>
    <mergeCell ref="AJ4:AK4"/>
    <mergeCell ref="AL4:AL5"/>
    <mergeCell ref="AM4:AR4"/>
    <mergeCell ref="Y4:AC4"/>
    <mergeCell ref="AF4:AI4"/>
    <mergeCell ref="AY4:AY5"/>
    <mergeCell ref="AS4:AX4"/>
  </mergeCells>
  <phoneticPr fontId="1" type="noConversion"/>
  <dataValidations count="11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7">
      <formula1>참여인력구분</formula1>
    </dataValidation>
    <dataValidation type="list" allowBlank="1" showInputMessage="1" showErrorMessage="1" sqref="AD6:AD17 AF6:AF17 AM6:AQ17">
      <formula1>여부</formula1>
    </dataValidation>
    <dataValidation type="list" allowBlank="1" showInputMessage="1" showErrorMessage="1" sqref="N6:N17">
      <formula1>투자기업_법인유형</formula1>
    </dataValidation>
    <dataValidation type="list" allowBlank="1" showInputMessage="1" showErrorMessage="1" sqref="P6:P17">
      <formula1>제안펀드의_주목적투자분야와_관련성</formula1>
    </dataValidation>
    <dataValidation type="list" allowBlank="1" showInputMessage="1" showErrorMessage="1" sqref="S6:S17">
      <formula1>투자유형</formula1>
    </dataValidation>
    <dataValidation type="list" allowBlank="1" showInputMessage="1" showErrorMessage="1" sqref="V6:V17">
      <formula1>회수구분</formula1>
    </dataValidation>
    <dataValidation type="list" allowBlank="1" showInputMessage="1" showErrorMessage="1" sqref="AB6:AB17">
      <formula1>회수유형</formula1>
    </dataValidation>
    <dataValidation type="list" allowBlank="1" showInputMessage="1" showErrorMessage="1" sqref="AL6:AL17">
      <formula1>투자계정구분</formula1>
    </dataValidation>
    <dataValidation type="date" allowBlank="1" showInputMessage="1" showErrorMessage="1" sqref="R16:R17">
      <formula1>40909</formula1>
      <formula2>44561</formula2>
    </dataValidation>
    <dataValidation type="date" operator="lessThanOrEqual" allowBlank="1" showInputMessage="1" showErrorMessage="1" sqref="Y18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AT11:AT17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68" hidden="1" customWidth="1"/>
    <col min="5" max="5" width="10.625" style="68" customWidth="1"/>
    <col min="6" max="6" width="13.625" style="68" customWidth="1"/>
    <col min="7" max="7" width="12.625" style="68" customWidth="1"/>
    <col min="8" max="8" width="28.75" style="68" customWidth="1"/>
    <col min="9" max="9" width="30.625" style="68" customWidth="1"/>
    <col min="10" max="10" width="15.625" style="68" customWidth="1"/>
    <col min="11" max="11" width="20.625" style="68" customWidth="1"/>
    <col min="12" max="16384" width="9" style="68"/>
  </cols>
  <sheetData>
    <row r="1" spans="5:11" hidden="1"/>
    <row r="2" spans="5:11" hidden="1"/>
    <row r="3" spans="5:11" hidden="1"/>
    <row r="4" spans="5:11">
      <c r="E4" s="544" t="s">
        <v>174</v>
      </c>
      <c r="F4" s="544"/>
      <c r="G4" s="544" t="s">
        <v>121</v>
      </c>
      <c r="H4" s="544"/>
      <c r="I4" s="544"/>
      <c r="J4" s="544"/>
      <c r="K4" s="544"/>
    </row>
    <row r="5" spans="5:11" ht="27">
      <c r="E5" s="62" t="s">
        <v>21</v>
      </c>
      <c r="F5" s="13" t="s">
        <v>112</v>
      </c>
      <c r="G5" s="62" t="s">
        <v>122</v>
      </c>
      <c r="H5" s="62" t="s">
        <v>123</v>
      </c>
      <c r="I5" s="62" t="s">
        <v>124</v>
      </c>
      <c r="J5" s="62" t="s">
        <v>125</v>
      </c>
      <c r="K5" s="62" t="s">
        <v>126</v>
      </c>
    </row>
    <row r="6" spans="5:11" hidden="1">
      <c r="E6" s="88"/>
      <c r="F6" s="87"/>
      <c r="G6" s="88"/>
      <c r="H6" s="88"/>
      <c r="I6" s="88"/>
      <c r="J6" s="88"/>
      <c r="K6" s="88"/>
    </row>
    <row r="7" spans="5:11" hidden="1">
      <c r="E7" s="88"/>
      <c r="F7" s="87"/>
      <c r="G7" s="88"/>
      <c r="H7" s="88"/>
      <c r="I7" s="88"/>
      <c r="J7" s="88"/>
      <c r="K7" s="88"/>
    </row>
    <row r="8" spans="5:11" hidden="1">
      <c r="E8" s="88"/>
      <c r="F8" s="87"/>
      <c r="G8" s="88"/>
      <c r="H8" s="88"/>
      <c r="I8" s="88"/>
      <c r="J8" s="88"/>
      <c r="K8" s="88"/>
    </row>
    <row r="9" spans="5:11" hidden="1">
      <c r="E9" s="39"/>
      <c r="F9" s="100"/>
      <c r="G9" s="39"/>
      <c r="H9" s="39"/>
      <c r="I9" s="39"/>
      <c r="J9" s="39"/>
      <c r="K9" s="39"/>
    </row>
    <row r="10" spans="5:11" hidden="1">
      <c r="E10" s="39"/>
      <c r="F10" s="100"/>
      <c r="G10" s="39"/>
      <c r="H10" s="39"/>
      <c r="I10" s="39"/>
      <c r="J10" s="39"/>
      <c r="K10" s="39"/>
    </row>
    <row r="11" spans="5:11">
      <c r="E11" s="101" t="s">
        <v>1175</v>
      </c>
      <c r="F11" s="92">
        <f t="shared" ref="F11:F21" si="0">IF(ISBLANK($E11),"",VLOOKUP($E11,대표이사_참여인력_개요,2,FALSE))</f>
        <v>700101</v>
      </c>
      <c r="G11" s="273">
        <v>36892</v>
      </c>
      <c r="H11" s="91" t="s">
        <v>1176</v>
      </c>
      <c r="I11" s="91" t="s">
        <v>1177</v>
      </c>
      <c r="J11" s="91" t="s">
        <v>1178</v>
      </c>
      <c r="K11" s="91" t="s">
        <v>1144</v>
      </c>
    </row>
    <row r="12" spans="5:11">
      <c r="E12" s="101" t="s">
        <v>1175</v>
      </c>
      <c r="F12" s="92">
        <f t="shared" si="0"/>
        <v>700101</v>
      </c>
      <c r="G12" s="273">
        <v>35065</v>
      </c>
      <c r="H12" s="91" t="s">
        <v>1179</v>
      </c>
      <c r="I12" s="91"/>
      <c r="J12" s="91"/>
      <c r="K12" s="91" t="s">
        <v>1144</v>
      </c>
    </row>
    <row r="13" spans="5:11">
      <c r="E13" s="101"/>
      <c r="F13" s="92" t="str">
        <f t="shared" si="0"/>
        <v/>
      </c>
      <c r="G13" s="47"/>
      <c r="H13" s="91"/>
      <c r="I13" s="91"/>
      <c r="J13" s="91"/>
      <c r="K13" s="91"/>
    </row>
    <row r="14" spans="5:11">
      <c r="E14" s="101"/>
      <c r="F14" s="92" t="str">
        <f t="shared" si="0"/>
        <v/>
      </c>
      <c r="G14" s="47"/>
      <c r="H14" s="91"/>
      <c r="I14" s="91"/>
      <c r="J14" s="91"/>
      <c r="K14" s="91"/>
    </row>
    <row r="15" spans="5:11">
      <c r="E15" s="101"/>
      <c r="F15" s="92" t="str">
        <f t="shared" si="0"/>
        <v/>
      </c>
      <c r="G15" s="47"/>
      <c r="H15" s="91"/>
      <c r="I15" s="91"/>
      <c r="J15" s="91"/>
      <c r="K15" s="91"/>
    </row>
    <row r="16" spans="5:11">
      <c r="E16" s="101"/>
      <c r="F16" s="92" t="str">
        <f t="shared" si="0"/>
        <v/>
      </c>
      <c r="G16" s="47"/>
      <c r="H16" s="91"/>
      <c r="I16" s="91"/>
      <c r="J16" s="91"/>
      <c r="K16" s="91"/>
    </row>
    <row r="17" spans="5:11">
      <c r="E17" s="101"/>
      <c r="F17" s="92" t="str">
        <f t="shared" si="0"/>
        <v/>
      </c>
      <c r="G17" s="47"/>
      <c r="H17" s="91"/>
      <c r="I17" s="91"/>
      <c r="J17" s="91"/>
      <c r="K17" s="91"/>
    </row>
    <row r="18" spans="5:11">
      <c r="E18" s="101"/>
      <c r="F18" s="92" t="str">
        <f t="shared" si="0"/>
        <v/>
      </c>
      <c r="G18" s="47"/>
      <c r="H18" s="91"/>
      <c r="I18" s="91"/>
      <c r="J18" s="91"/>
      <c r="K18" s="91"/>
    </row>
    <row r="19" spans="5:11">
      <c r="E19" s="101"/>
      <c r="F19" s="92" t="str">
        <f t="shared" si="0"/>
        <v/>
      </c>
      <c r="G19" s="47"/>
      <c r="H19" s="91"/>
      <c r="I19" s="91"/>
      <c r="J19" s="91"/>
      <c r="K19" s="91"/>
    </row>
    <row r="20" spans="5:11">
      <c r="E20" s="101"/>
      <c r="F20" s="92" t="str">
        <f t="shared" si="0"/>
        <v/>
      </c>
      <c r="G20" s="47"/>
      <c r="H20" s="91"/>
      <c r="I20" s="91"/>
      <c r="J20" s="91"/>
      <c r="K20" s="91"/>
    </row>
    <row r="21" spans="5:11">
      <c r="E21" s="101"/>
      <c r="F21" s="92" t="str">
        <f t="shared" si="0"/>
        <v/>
      </c>
      <c r="G21" s="47"/>
      <c r="H21" s="91"/>
      <c r="I21" s="91"/>
      <c r="J21" s="91"/>
      <c r="K21" s="91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</sheetPr>
  <dimension ref="B1:Y21"/>
  <sheetViews>
    <sheetView topLeftCell="A2" zoomScaleNormal="100" workbookViewId="0">
      <selection activeCell="A2" sqref="A2"/>
    </sheetView>
  </sheetViews>
  <sheetFormatPr defaultColWidth="9" defaultRowHeight="16.5"/>
  <cols>
    <col min="1" max="1" width="0.125" style="68" customWidth="1"/>
    <col min="2" max="4" width="9" style="68" hidden="1" customWidth="1"/>
    <col min="5" max="5" width="10.625" style="68" customWidth="1"/>
    <col min="6" max="6" width="12.625" style="68" customWidth="1"/>
    <col min="7" max="7" width="15.625" style="68" customWidth="1"/>
    <col min="8" max="8" width="28.75" style="68" customWidth="1"/>
    <col min="9" max="9" width="6.75" style="68" hidden="1" customWidth="1"/>
    <col min="10" max="10" width="9.75" style="68" bestFit="1" customWidth="1"/>
    <col min="11" max="11" width="9.875" style="68" bestFit="1" customWidth="1"/>
    <col min="12" max="12" width="7.875" style="68" customWidth="1"/>
    <col min="13" max="13" width="16.625" style="68" customWidth="1"/>
    <col min="14" max="14" width="10.625" style="68" customWidth="1"/>
    <col min="15" max="15" width="28.75" style="68" customWidth="1"/>
    <col min="16" max="17" width="13.875" style="68" customWidth="1"/>
    <col min="18" max="18" width="7.5" style="68" customWidth="1"/>
    <col min="19" max="19" width="11" style="68" customWidth="1"/>
    <col min="20" max="20" width="12.375" style="68" customWidth="1"/>
    <col min="21" max="21" width="9" style="68" customWidth="1"/>
    <col min="22" max="22" width="29.125" style="68" customWidth="1"/>
    <col min="23" max="24" width="9.875" style="68" bestFit="1" customWidth="1"/>
    <col min="25" max="16384" width="9" style="68"/>
  </cols>
  <sheetData>
    <row r="1" spans="2:25" hidden="1"/>
    <row r="2" spans="2:25" ht="1.5" customHeight="1"/>
    <row r="3" spans="2:25" ht="15" hidden="1" customHeight="1">
      <c r="I3" s="68">
        <v>4</v>
      </c>
    </row>
    <row r="4" spans="2:25" ht="16.5" customHeight="1">
      <c r="E4" s="545" t="s">
        <v>209</v>
      </c>
      <c r="F4" s="533"/>
      <c r="G4" s="544" t="s">
        <v>218</v>
      </c>
      <c r="H4" s="570"/>
      <c r="I4" s="570"/>
      <c r="J4" s="544" t="s">
        <v>219</v>
      </c>
      <c r="K4" s="544"/>
      <c r="L4" s="544"/>
      <c r="M4" s="544" t="s">
        <v>220</v>
      </c>
      <c r="N4" s="570"/>
      <c r="O4" s="570"/>
      <c r="P4" s="545" t="s">
        <v>221</v>
      </c>
      <c r="Q4" s="532"/>
      <c r="R4" s="533"/>
      <c r="S4" s="545" t="s">
        <v>222</v>
      </c>
      <c r="T4" s="568"/>
      <c r="U4" s="568"/>
      <c r="V4" s="569"/>
      <c r="W4" s="544" t="s">
        <v>223</v>
      </c>
      <c r="X4" s="544"/>
      <c r="Y4" s="544"/>
    </row>
    <row r="5" spans="2:25" ht="40.5">
      <c r="E5" s="62" t="s">
        <v>210</v>
      </c>
      <c r="F5" s="13" t="s">
        <v>211</v>
      </c>
      <c r="G5" s="62" t="s">
        <v>212</v>
      </c>
      <c r="H5" s="62" t="s">
        <v>213</v>
      </c>
      <c r="I5" s="62" t="s">
        <v>214</v>
      </c>
      <c r="J5" s="62" t="s">
        <v>215</v>
      </c>
      <c r="K5" s="62" t="s">
        <v>216</v>
      </c>
      <c r="L5" s="56" t="s">
        <v>217</v>
      </c>
      <c r="M5" s="62" t="s">
        <v>224</v>
      </c>
      <c r="N5" s="56" t="s">
        <v>225</v>
      </c>
      <c r="O5" s="56" t="s">
        <v>226</v>
      </c>
      <c r="P5" s="62" t="s">
        <v>215</v>
      </c>
      <c r="Q5" s="62" t="s">
        <v>216</v>
      </c>
      <c r="R5" s="56" t="s">
        <v>217</v>
      </c>
      <c r="S5" s="59" t="s">
        <v>227</v>
      </c>
      <c r="T5" s="22" t="s">
        <v>230</v>
      </c>
      <c r="U5" s="23" t="s">
        <v>228</v>
      </c>
      <c r="V5" s="24" t="s">
        <v>229</v>
      </c>
      <c r="W5" s="62" t="s">
        <v>215</v>
      </c>
      <c r="X5" s="62" t="s">
        <v>216</v>
      </c>
      <c r="Y5" s="62" t="s">
        <v>217</v>
      </c>
    </row>
    <row r="6" spans="2:25" hidden="1">
      <c r="E6" s="86"/>
      <c r="F6" s="87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9"/>
      <c r="U6" s="90"/>
      <c r="V6" s="65"/>
      <c r="W6" s="39"/>
      <c r="X6" s="39"/>
      <c r="Y6" s="39"/>
    </row>
    <row r="7" spans="2:25" hidden="1">
      <c r="E7" s="86"/>
      <c r="F7" s="87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9"/>
      <c r="U7" s="90"/>
      <c r="V7" s="65"/>
      <c r="W7" s="39"/>
      <c r="X7" s="39"/>
      <c r="Y7" s="39"/>
    </row>
    <row r="8" spans="2:25" hidden="1">
      <c r="E8" s="86"/>
      <c r="F8" s="87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9"/>
      <c r="U8" s="90"/>
      <c r="V8" s="65"/>
      <c r="W8" s="39"/>
      <c r="X8" s="39"/>
      <c r="Y8" s="39"/>
    </row>
    <row r="9" spans="2:25" hidden="1">
      <c r="E9" s="86"/>
      <c r="F9" s="87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9"/>
      <c r="U9" s="90"/>
      <c r="V9" s="65"/>
      <c r="W9" s="39"/>
      <c r="X9" s="39"/>
      <c r="Y9" s="39"/>
    </row>
    <row r="10" spans="2:25" hidden="1">
      <c r="E10" s="86"/>
      <c r="F10" s="87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9"/>
      <c r="U10" s="90"/>
      <c r="V10" s="65"/>
      <c r="W10" s="39"/>
      <c r="X10" s="39"/>
      <c r="Y10" s="39"/>
    </row>
    <row r="11" spans="2:25">
      <c r="E11" s="175" t="s">
        <v>1156</v>
      </c>
      <c r="F11" s="92">
        <f t="shared" ref="F11:F21" si="0">IF(ISBLANK($E11),"",VLOOKUP($E11,대표이사_참여인력_개요,2,FALSE))</f>
        <v>700101</v>
      </c>
      <c r="G11" s="48" t="s">
        <v>199</v>
      </c>
      <c r="H11" s="268" t="s">
        <v>1092</v>
      </c>
      <c r="I11" s="93" t="str">
        <f>IFERROR(VLOOKUP(H11,#REF!,2,),"")</f>
        <v/>
      </c>
      <c r="J11" s="273">
        <v>41640</v>
      </c>
      <c r="K11" s="273">
        <v>42735</v>
      </c>
      <c r="L11" s="94">
        <f t="shared" ref="L11:L21" si="1">IF(ISBLANK(J11),"",DATEDIF(J11,K11,"d")/365)</f>
        <v>3</v>
      </c>
      <c r="M11" s="91" t="s">
        <v>1161</v>
      </c>
      <c r="N11" s="91" t="s">
        <v>1181</v>
      </c>
      <c r="O11" s="275"/>
      <c r="P11" s="273">
        <v>41640</v>
      </c>
      <c r="Q11" s="273">
        <v>42369</v>
      </c>
      <c r="R11" s="95">
        <f t="shared" ref="R11:R19" si="2">IF(ISBLANK(P11),"",DATEDIF(P11,Q11,"d")/365)</f>
        <v>1.9972602739726026</v>
      </c>
      <c r="S11" s="96" t="s">
        <v>114</v>
      </c>
      <c r="T11" s="96" t="s">
        <v>189</v>
      </c>
      <c r="U11" s="97" t="s">
        <v>101</v>
      </c>
      <c r="V11" s="65"/>
      <c r="W11" s="98">
        <v>41640</v>
      </c>
      <c r="X11" s="98">
        <v>42004</v>
      </c>
      <c r="Y11" s="99">
        <f t="shared" ref="Y11:Y17" si="3">IF(ISBLANK(W11),"",DATEDIF(W11,X11,"d")/365)</f>
        <v>0.99726027397260275</v>
      </c>
    </row>
    <row r="12" spans="2:25" s="207" customFormat="1">
      <c r="B12" s="172"/>
      <c r="C12" s="172"/>
      <c r="D12" s="172"/>
      <c r="E12" s="175" t="s">
        <v>1156</v>
      </c>
      <c r="F12" s="92">
        <f t="shared" si="0"/>
        <v>700101</v>
      </c>
      <c r="G12" s="48" t="s">
        <v>199</v>
      </c>
      <c r="H12" s="268" t="s">
        <v>1092</v>
      </c>
      <c r="I12" s="202" t="str">
        <f>IFERROR(VLOOKUP(H12,#REF!,2,),"")</f>
        <v/>
      </c>
      <c r="J12" s="273">
        <v>41640</v>
      </c>
      <c r="K12" s="273">
        <v>42735</v>
      </c>
      <c r="L12" s="94">
        <f t="shared" si="1"/>
        <v>3</v>
      </c>
      <c r="M12" s="91" t="s">
        <v>1182</v>
      </c>
      <c r="N12" s="91" t="s">
        <v>1183</v>
      </c>
      <c r="O12" s="275"/>
      <c r="P12" s="273">
        <v>41640</v>
      </c>
      <c r="Q12" s="273">
        <v>42369</v>
      </c>
      <c r="R12" s="95">
        <f t="shared" si="2"/>
        <v>1.9972602739726026</v>
      </c>
      <c r="S12" s="96" t="s">
        <v>114</v>
      </c>
      <c r="T12" s="96" t="s">
        <v>190</v>
      </c>
      <c r="U12" s="97" t="s">
        <v>101</v>
      </c>
      <c r="V12" s="215"/>
      <c r="W12" s="98">
        <v>42005</v>
      </c>
      <c r="X12" s="98">
        <v>42369</v>
      </c>
      <c r="Y12" s="99">
        <f t="shared" si="3"/>
        <v>0.99726027397260275</v>
      </c>
    </row>
    <row r="13" spans="2:25">
      <c r="E13" s="175" t="s">
        <v>1156</v>
      </c>
      <c r="F13" s="92">
        <f t="shared" si="0"/>
        <v>700101</v>
      </c>
      <c r="G13" s="48" t="s">
        <v>199</v>
      </c>
      <c r="H13" s="268" t="s">
        <v>1092</v>
      </c>
      <c r="I13" s="93" t="str">
        <f>IFERROR(VLOOKUP(H13,#REF!,2,),"")</f>
        <v/>
      </c>
      <c r="J13" s="273">
        <v>41640</v>
      </c>
      <c r="K13" s="273">
        <v>42735</v>
      </c>
      <c r="L13" s="94">
        <f t="shared" si="1"/>
        <v>3</v>
      </c>
      <c r="M13" s="91" t="s">
        <v>1162</v>
      </c>
      <c r="N13" s="91" t="s">
        <v>1184</v>
      </c>
      <c r="O13" s="275"/>
      <c r="P13" s="273">
        <v>42370</v>
      </c>
      <c r="Q13" s="273">
        <v>42735</v>
      </c>
      <c r="R13" s="95">
        <f t="shared" si="2"/>
        <v>1</v>
      </c>
      <c r="S13" s="96" t="s">
        <v>114</v>
      </c>
      <c r="T13" s="96" t="s">
        <v>450</v>
      </c>
      <c r="U13" s="97" t="s">
        <v>114</v>
      </c>
      <c r="V13" s="65"/>
      <c r="W13" s="98">
        <v>42370</v>
      </c>
      <c r="X13" s="98">
        <v>42735</v>
      </c>
      <c r="Y13" s="99">
        <f t="shared" si="3"/>
        <v>1</v>
      </c>
    </row>
    <row r="14" spans="2:25">
      <c r="E14" s="175" t="s">
        <v>1156</v>
      </c>
      <c r="F14" s="92">
        <f t="shared" si="0"/>
        <v>700101</v>
      </c>
      <c r="G14" s="48" t="s">
        <v>451</v>
      </c>
      <c r="H14" s="268" t="s">
        <v>1180</v>
      </c>
      <c r="I14" s="93" t="str">
        <f>IFERROR(VLOOKUP(H14,#REF!,2,),"")</f>
        <v/>
      </c>
      <c r="J14" s="273">
        <v>40087</v>
      </c>
      <c r="K14" s="273">
        <v>40268</v>
      </c>
      <c r="L14" s="94">
        <f t="shared" si="1"/>
        <v>0.49589041095890413</v>
      </c>
      <c r="M14" s="91" t="s">
        <v>1147</v>
      </c>
      <c r="N14" s="91" t="s">
        <v>1183</v>
      </c>
      <c r="O14" s="275"/>
      <c r="P14" s="273">
        <v>40087</v>
      </c>
      <c r="Q14" s="273">
        <v>40268</v>
      </c>
      <c r="R14" s="95">
        <f t="shared" si="2"/>
        <v>0.49589041095890413</v>
      </c>
      <c r="S14" s="96" t="s">
        <v>101</v>
      </c>
      <c r="T14" s="96" t="s">
        <v>189</v>
      </c>
      <c r="U14" s="97" t="s">
        <v>101</v>
      </c>
      <c r="V14" s="65"/>
      <c r="W14" s="98">
        <v>40087</v>
      </c>
      <c r="X14" s="98">
        <v>40268</v>
      </c>
      <c r="Y14" s="99">
        <f t="shared" si="3"/>
        <v>0.49589041095890413</v>
      </c>
    </row>
    <row r="15" spans="2:25">
      <c r="E15" s="175" t="s">
        <v>1156</v>
      </c>
      <c r="F15" s="92">
        <f t="shared" si="0"/>
        <v>700101</v>
      </c>
      <c r="G15" s="48" t="s">
        <v>199</v>
      </c>
      <c r="H15" s="268" t="s">
        <v>1160</v>
      </c>
      <c r="I15" s="93" t="str">
        <f>IFERROR(VLOOKUP(H15,#REF!,2,),"")</f>
        <v/>
      </c>
      <c r="J15" s="273">
        <v>40269</v>
      </c>
      <c r="K15" s="273">
        <v>42769</v>
      </c>
      <c r="L15" s="94">
        <f t="shared" si="1"/>
        <v>6.8493150684931505</v>
      </c>
      <c r="M15" s="91" t="s">
        <v>1163</v>
      </c>
      <c r="N15" s="91" t="s">
        <v>1185</v>
      </c>
      <c r="O15" s="275"/>
      <c r="P15" s="273">
        <v>40269</v>
      </c>
      <c r="Q15" s="273">
        <v>42004</v>
      </c>
      <c r="R15" s="95">
        <f t="shared" si="2"/>
        <v>4.7534246575342465</v>
      </c>
      <c r="S15" s="96" t="s">
        <v>114</v>
      </c>
      <c r="T15" s="96" t="s">
        <v>189</v>
      </c>
      <c r="U15" s="97" t="s">
        <v>101</v>
      </c>
      <c r="V15" s="65"/>
      <c r="W15" s="98">
        <v>40269</v>
      </c>
      <c r="X15" s="98">
        <v>42004</v>
      </c>
      <c r="Y15" s="99">
        <f t="shared" si="3"/>
        <v>4.7534246575342465</v>
      </c>
    </row>
    <row r="16" spans="2:25">
      <c r="E16" s="175" t="s">
        <v>1156</v>
      </c>
      <c r="F16" s="92">
        <f t="shared" si="0"/>
        <v>700101</v>
      </c>
      <c r="G16" s="48" t="s">
        <v>199</v>
      </c>
      <c r="H16" s="268" t="s">
        <v>1160</v>
      </c>
      <c r="I16" s="93" t="str">
        <f>IFERROR(VLOOKUP(H16,#REF!,2,),"")</f>
        <v/>
      </c>
      <c r="J16" s="273">
        <v>40269</v>
      </c>
      <c r="K16" s="273">
        <v>42769</v>
      </c>
      <c r="L16" s="94">
        <f t="shared" si="1"/>
        <v>6.8493150684931505</v>
      </c>
      <c r="M16" s="91" t="s">
        <v>1163</v>
      </c>
      <c r="N16" s="91" t="s">
        <v>1183</v>
      </c>
      <c r="O16" s="275"/>
      <c r="P16" s="273">
        <v>42005</v>
      </c>
      <c r="Q16" s="273">
        <v>42769</v>
      </c>
      <c r="R16" s="95">
        <f t="shared" si="2"/>
        <v>2.0931506849315067</v>
      </c>
      <c r="S16" s="96" t="s">
        <v>114</v>
      </c>
      <c r="T16" s="96" t="s">
        <v>189</v>
      </c>
      <c r="U16" s="97" t="s">
        <v>101</v>
      </c>
      <c r="V16" s="65"/>
      <c r="W16" s="98">
        <v>42005</v>
      </c>
      <c r="X16" s="98">
        <v>42769</v>
      </c>
      <c r="Y16" s="99">
        <f t="shared" si="3"/>
        <v>2.0931506849315067</v>
      </c>
    </row>
    <row r="17" spans="2:25">
      <c r="E17" s="175" t="s">
        <v>1146</v>
      </c>
      <c r="F17" s="92">
        <f t="shared" si="0"/>
        <v>710101</v>
      </c>
      <c r="G17" s="48" t="s">
        <v>199</v>
      </c>
      <c r="H17" s="268" t="s">
        <v>1092</v>
      </c>
      <c r="I17" s="93" t="str">
        <f>IFERROR(VLOOKUP(H17,#REF!,2,),"")</f>
        <v/>
      </c>
      <c r="J17" s="273">
        <v>40544</v>
      </c>
      <c r="K17" s="273">
        <v>42766</v>
      </c>
      <c r="L17" s="94">
        <f t="shared" si="1"/>
        <v>6.087671232876712</v>
      </c>
      <c r="M17" s="91" t="s">
        <v>1163</v>
      </c>
      <c r="N17" s="91" t="s">
        <v>1183</v>
      </c>
      <c r="O17" s="275"/>
      <c r="P17" s="273">
        <v>40544</v>
      </c>
      <c r="Q17" s="273">
        <v>42766</v>
      </c>
      <c r="R17" s="95">
        <f t="shared" si="2"/>
        <v>6.087671232876712</v>
      </c>
      <c r="S17" s="96" t="s">
        <v>114</v>
      </c>
      <c r="T17" s="96" t="s">
        <v>189</v>
      </c>
      <c r="U17" s="97" t="s">
        <v>101</v>
      </c>
      <c r="V17" s="65"/>
      <c r="W17" s="98"/>
      <c r="X17" s="98"/>
      <c r="Y17" s="99" t="str">
        <f t="shared" si="3"/>
        <v/>
      </c>
    </row>
    <row r="18" spans="2:25">
      <c r="E18" s="175" t="s">
        <v>1149</v>
      </c>
      <c r="F18" s="92">
        <f t="shared" si="0"/>
        <v>720101</v>
      </c>
      <c r="G18" s="48" t="s">
        <v>451</v>
      </c>
      <c r="H18" s="268" t="s">
        <v>1159</v>
      </c>
      <c r="I18" s="93" t="str">
        <f>IFERROR(VLOOKUP(H18,#REF!,2,),"")</f>
        <v/>
      </c>
      <c r="J18" s="273">
        <v>40179</v>
      </c>
      <c r="K18" s="273">
        <v>42004</v>
      </c>
      <c r="L18" s="94">
        <f t="shared" si="1"/>
        <v>5</v>
      </c>
      <c r="M18" s="91"/>
      <c r="N18" s="91"/>
      <c r="O18" s="275"/>
      <c r="P18" s="273"/>
      <c r="Q18" s="273"/>
      <c r="R18" s="95" t="str">
        <f t="shared" si="2"/>
        <v/>
      </c>
      <c r="S18" s="96"/>
      <c r="T18" s="96"/>
      <c r="U18" s="97"/>
      <c r="V18" s="65"/>
      <c r="W18" s="98"/>
      <c r="X18" s="98"/>
      <c r="Y18" s="99" t="str">
        <f t="shared" ref="Y18:Y21" si="4">IF(ISBLANK(W18),"",DATEDIF(W18,X18,"d")/365)</f>
        <v/>
      </c>
    </row>
    <row r="19" spans="2:25">
      <c r="E19" s="175" t="s">
        <v>1149</v>
      </c>
      <c r="F19" s="92">
        <f t="shared" si="0"/>
        <v>720101</v>
      </c>
      <c r="G19" s="48" t="s">
        <v>199</v>
      </c>
      <c r="H19" s="268" t="s">
        <v>1160</v>
      </c>
      <c r="I19" s="93" t="str">
        <f>IFERROR(VLOOKUP(H19,#REF!,2,),"")</f>
        <v/>
      </c>
      <c r="J19" s="273">
        <v>42005</v>
      </c>
      <c r="K19" s="273">
        <v>42766</v>
      </c>
      <c r="L19" s="94">
        <f t="shared" si="1"/>
        <v>2.0849315068493151</v>
      </c>
      <c r="M19" s="91"/>
      <c r="N19" s="91"/>
      <c r="O19" s="50"/>
      <c r="P19" s="47"/>
      <c r="Q19" s="47"/>
      <c r="R19" s="95" t="str">
        <f t="shared" si="2"/>
        <v/>
      </c>
      <c r="S19" s="96"/>
      <c r="T19" s="96"/>
      <c r="U19" s="97"/>
      <c r="V19" s="65"/>
      <c r="W19" s="98"/>
      <c r="X19" s="98"/>
      <c r="Y19" s="99" t="str">
        <f t="shared" si="4"/>
        <v/>
      </c>
    </row>
    <row r="20" spans="2:25" s="207" customFormat="1">
      <c r="B20" s="172"/>
      <c r="C20" s="172"/>
      <c r="D20" s="172"/>
      <c r="E20" s="175" t="s">
        <v>1149</v>
      </c>
      <c r="F20" s="92">
        <f t="shared" si="0"/>
        <v>720101</v>
      </c>
      <c r="G20" s="48" t="s">
        <v>199</v>
      </c>
      <c r="H20" s="268" t="s">
        <v>1160</v>
      </c>
      <c r="I20" s="202" t="str">
        <f>IFERROR(VLOOKUP(H20,#REF!,2,),"")</f>
        <v/>
      </c>
      <c r="J20" s="273">
        <v>42005</v>
      </c>
      <c r="K20" s="273">
        <v>42766</v>
      </c>
      <c r="L20" s="94">
        <f t="shared" si="1"/>
        <v>2.0849315068493151</v>
      </c>
      <c r="M20" s="82"/>
      <c r="N20" s="82"/>
      <c r="O20" s="212"/>
      <c r="P20" s="181"/>
      <c r="Q20" s="181"/>
      <c r="R20" s="95" t="str">
        <f t="shared" ref="R20:R21" si="5">IF(ISBLANK(P20),"",DATEDIF(P20,Q20,"d")/365)</f>
        <v/>
      </c>
      <c r="S20" s="213"/>
      <c r="T20" s="217"/>
      <c r="U20" s="214"/>
      <c r="V20" s="215"/>
      <c r="W20" s="216"/>
      <c r="X20" s="216"/>
      <c r="Y20" s="99" t="str">
        <f t="shared" si="4"/>
        <v/>
      </c>
    </row>
    <row r="21" spans="2:25">
      <c r="E21" s="175" t="s">
        <v>1150</v>
      </c>
      <c r="F21" s="92">
        <f t="shared" si="0"/>
        <v>730101</v>
      </c>
      <c r="G21" s="48" t="s">
        <v>199</v>
      </c>
      <c r="H21" s="268" t="s">
        <v>1160</v>
      </c>
      <c r="I21" s="93" t="str">
        <f>IFERROR(VLOOKUP(H21,#REF!,2,),"")</f>
        <v/>
      </c>
      <c r="J21" s="273">
        <v>42005</v>
      </c>
      <c r="K21" s="273">
        <v>42766</v>
      </c>
      <c r="L21" s="94">
        <f t="shared" si="1"/>
        <v>2.0849315068493151</v>
      </c>
      <c r="M21" s="91"/>
      <c r="N21" s="91"/>
      <c r="O21" s="50"/>
      <c r="P21" s="47"/>
      <c r="Q21" s="47"/>
      <c r="R21" s="95" t="str">
        <f t="shared" si="5"/>
        <v/>
      </c>
      <c r="S21" s="96"/>
      <c r="T21" s="96"/>
      <c r="U21" s="97"/>
      <c r="V21" s="65"/>
      <c r="W21" s="98"/>
      <c r="X21" s="98"/>
      <c r="Y21" s="99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>
      <formula1>재직회사_유형</formula1>
    </dataValidation>
    <dataValidation type="list" allowBlank="1" showInputMessage="1" showErrorMessage="1" sqref="S11:S21 U11:U21">
      <formula1>여부</formula1>
    </dataValidation>
    <dataValidation type="list" allowBlank="1" showInputMessage="1" showErrorMessage="1" sqref="T11:T21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/>
  </sheetViews>
  <sheetFormatPr defaultColWidth="9" defaultRowHeight="16.5"/>
  <cols>
    <col min="1" max="1" width="50.625" style="68" customWidth="1"/>
    <col min="2" max="2" width="14.625" style="68" customWidth="1"/>
    <col min="3" max="4" width="20.625" style="68" customWidth="1"/>
    <col min="5" max="16384" width="9" style="68"/>
  </cols>
  <sheetData>
    <row r="1" spans="1:4" ht="16.5" customHeight="1">
      <c r="A1" s="76" t="s">
        <v>113</v>
      </c>
      <c r="B1" s="76" t="s">
        <v>186</v>
      </c>
      <c r="C1" s="76" t="s">
        <v>396</v>
      </c>
      <c r="D1" s="76" t="s">
        <v>187</v>
      </c>
    </row>
    <row r="2" spans="1:4" ht="16.5" customHeight="1">
      <c r="A2" s="81" t="s">
        <v>1186</v>
      </c>
      <c r="B2" s="82" t="s">
        <v>127</v>
      </c>
      <c r="C2" s="83">
        <v>-10000000000</v>
      </c>
      <c r="D2" s="84">
        <v>36161</v>
      </c>
    </row>
    <row r="3" spans="1:4" ht="16.5" customHeight="1">
      <c r="A3" s="81" t="s">
        <v>1186</v>
      </c>
      <c r="B3" s="82" t="s">
        <v>128</v>
      </c>
      <c r="C3" s="83">
        <v>2700000000</v>
      </c>
      <c r="D3" s="84">
        <v>36891</v>
      </c>
    </row>
    <row r="4" spans="1:4" ht="16.5" customHeight="1">
      <c r="A4" s="81" t="s">
        <v>1186</v>
      </c>
      <c r="B4" s="82" t="s">
        <v>128</v>
      </c>
      <c r="C4" s="83">
        <v>14000000000</v>
      </c>
      <c r="D4" s="84">
        <v>36892</v>
      </c>
    </row>
    <row r="5" spans="1:4" ht="16.5" customHeight="1">
      <c r="A5" s="81" t="s">
        <v>1186</v>
      </c>
      <c r="B5" s="82" t="s">
        <v>128</v>
      </c>
      <c r="C5" s="83">
        <v>1000000000</v>
      </c>
      <c r="D5" s="84">
        <v>36892</v>
      </c>
    </row>
    <row r="6" spans="1:4" ht="16.5" customHeight="1">
      <c r="A6" s="81" t="s">
        <v>1187</v>
      </c>
      <c r="B6" s="82" t="s">
        <v>127</v>
      </c>
      <c r="C6" s="83">
        <v>-3000000000</v>
      </c>
      <c r="D6" s="84">
        <v>37226</v>
      </c>
    </row>
    <row r="7" spans="1:4" ht="16.5" customHeight="1">
      <c r="A7" s="81" t="s">
        <v>1187</v>
      </c>
      <c r="B7" s="82" t="s">
        <v>128</v>
      </c>
      <c r="C7" s="83">
        <v>300000000</v>
      </c>
      <c r="D7" s="84">
        <v>38384</v>
      </c>
    </row>
    <row r="8" spans="1:4" ht="16.5" customHeight="1">
      <c r="A8" s="81" t="s">
        <v>1187</v>
      </c>
      <c r="B8" s="82" t="s">
        <v>128</v>
      </c>
      <c r="C8" s="83">
        <v>350000000</v>
      </c>
      <c r="D8" s="84">
        <v>38477</v>
      </c>
    </row>
    <row r="9" spans="1:4" ht="16.5" customHeight="1">
      <c r="A9" s="81" t="s">
        <v>1187</v>
      </c>
      <c r="B9" s="82" t="s">
        <v>128</v>
      </c>
      <c r="C9" s="83">
        <v>400000000</v>
      </c>
      <c r="D9" s="84">
        <v>38718</v>
      </c>
    </row>
    <row r="10" spans="1:4" ht="16.5" customHeight="1">
      <c r="A10" s="81" t="s">
        <v>1187</v>
      </c>
      <c r="B10" s="82" t="s">
        <v>128</v>
      </c>
      <c r="C10" s="83">
        <v>150000000</v>
      </c>
      <c r="D10" s="84">
        <v>38869</v>
      </c>
    </row>
    <row r="11" spans="1:4" ht="16.5" customHeight="1">
      <c r="A11" s="81" t="s">
        <v>1187</v>
      </c>
      <c r="B11" s="82" t="s">
        <v>128</v>
      </c>
      <c r="C11" s="83">
        <v>130000000</v>
      </c>
      <c r="D11" s="84">
        <v>39083</v>
      </c>
    </row>
    <row r="12" spans="1:4" ht="16.5" customHeight="1">
      <c r="A12" s="81" t="s">
        <v>1187</v>
      </c>
      <c r="B12" s="82" t="s">
        <v>128</v>
      </c>
      <c r="C12" s="83">
        <v>60000000</v>
      </c>
      <c r="D12" s="84">
        <v>39234</v>
      </c>
    </row>
    <row r="13" spans="1:4" ht="16.5" customHeight="1">
      <c r="A13" s="81" t="s">
        <v>1187</v>
      </c>
      <c r="B13" s="82" t="s">
        <v>128</v>
      </c>
      <c r="C13" s="83">
        <v>1800000000</v>
      </c>
      <c r="D13" s="84">
        <v>39448</v>
      </c>
    </row>
    <row r="14" spans="1:4" ht="16.5" customHeight="1">
      <c r="A14" s="81" t="s">
        <v>1187</v>
      </c>
      <c r="B14" s="82" t="s">
        <v>128</v>
      </c>
      <c r="C14" s="83">
        <v>400000000</v>
      </c>
      <c r="D14" s="84">
        <v>39600</v>
      </c>
    </row>
    <row r="15" spans="1:4" ht="16.5" customHeight="1">
      <c r="A15" s="81" t="s">
        <v>1188</v>
      </c>
      <c r="B15" s="82" t="s">
        <v>127</v>
      </c>
      <c r="C15" s="83">
        <v>-10000000000</v>
      </c>
      <c r="D15" s="84">
        <v>38353</v>
      </c>
    </row>
    <row r="16" spans="1:4" ht="16.5" customHeight="1">
      <c r="A16" s="81" t="s">
        <v>1188</v>
      </c>
      <c r="B16" s="82" t="s">
        <v>128</v>
      </c>
      <c r="C16" s="83">
        <v>7700000000</v>
      </c>
      <c r="D16" s="84">
        <v>39448</v>
      </c>
    </row>
    <row r="17" spans="1:4" ht="16.5" customHeight="1">
      <c r="A17" s="81" t="s">
        <v>1188</v>
      </c>
      <c r="B17" s="82" t="s">
        <v>128</v>
      </c>
      <c r="C17" s="83">
        <v>1900000000</v>
      </c>
      <c r="D17" s="84">
        <v>39600</v>
      </c>
    </row>
    <row r="18" spans="1:4" ht="16.5" customHeight="1">
      <c r="A18" s="81" t="s">
        <v>1188</v>
      </c>
      <c r="B18" s="82" t="s">
        <v>128</v>
      </c>
      <c r="C18" s="83">
        <v>6000000000</v>
      </c>
      <c r="D18" s="84">
        <v>39814</v>
      </c>
    </row>
    <row r="19" spans="1:4" ht="16.5" customHeight="1">
      <c r="A19" s="81" t="s">
        <v>1189</v>
      </c>
      <c r="B19" s="82" t="s">
        <v>127</v>
      </c>
      <c r="C19" s="83">
        <v>-5000000000</v>
      </c>
      <c r="D19" s="84">
        <v>41455</v>
      </c>
    </row>
    <row r="20" spans="1:4" ht="16.5" customHeight="1">
      <c r="A20" s="81" t="s">
        <v>1189</v>
      </c>
      <c r="B20" s="82" t="s">
        <v>128</v>
      </c>
      <c r="C20" s="83">
        <v>6000000000</v>
      </c>
      <c r="D20" s="84">
        <v>41640</v>
      </c>
    </row>
    <row r="21" spans="1:4" ht="16.5" customHeight="1">
      <c r="A21" s="81"/>
      <c r="B21" s="85"/>
      <c r="C21" s="83"/>
      <c r="D21" s="84"/>
    </row>
    <row r="22" spans="1:4" ht="16.5" customHeight="1">
      <c r="A22" s="81"/>
      <c r="B22" s="85"/>
      <c r="C22" s="83"/>
      <c r="D22" s="84"/>
    </row>
    <row r="23" spans="1:4" ht="16.5" customHeight="1">
      <c r="A23" s="81"/>
      <c r="B23" s="85"/>
      <c r="C23" s="83"/>
      <c r="D23" s="84"/>
    </row>
    <row r="24" spans="1:4" ht="16.5" customHeight="1">
      <c r="A24" s="81"/>
      <c r="B24" s="85"/>
      <c r="C24" s="83"/>
      <c r="D24" s="84"/>
    </row>
    <row r="25" spans="1:4" ht="16.5" customHeight="1">
      <c r="A25" s="81"/>
      <c r="B25" s="85"/>
      <c r="C25" s="83"/>
      <c r="D25" s="84"/>
    </row>
    <row r="26" spans="1:4" ht="16.5" customHeight="1">
      <c r="A26" s="81"/>
      <c r="B26" s="85"/>
      <c r="C26" s="83"/>
      <c r="D26" s="84"/>
    </row>
    <row r="27" spans="1:4" ht="16.5" customHeight="1">
      <c r="A27" s="81"/>
      <c r="B27" s="85"/>
      <c r="C27" s="83"/>
      <c r="D27" s="84"/>
    </row>
    <row r="28" spans="1:4" ht="16.5" customHeight="1">
      <c r="A28" s="81"/>
      <c r="B28" s="85"/>
      <c r="C28" s="83"/>
      <c r="D28" s="84"/>
    </row>
    <row r="29" spans="1:4" ht="16.5" customHeight="1">
      <c r="A29" s="81"/>
      <c r="B29" s="85"/>
      <c r="C29" s="83"/>
      <c r="D29" s="84"/>
    </row>
    <row r="30" spans="1:4" ht="16.5" customHeight="1">
      <c r="A30" s="81"/>
      <c r="B30" s="85"/>
      <c r="C30" s="83"/>
      <c r="D30" s="84"/>
    </row>
    <row r="31" spans="1:4" ht="16.5" customHeight="1">
      <c r="A31" s="81"/>
      <c r="B31" s="85"/>
      <c r="C31" s="83"/>
      <c r="D31" s="84"/>
    </row>
    <row r="32" spans="1:4" ht="16.5" customHeight="1">
      <c r="A32" s="81"/>
      <c r="B32" s="85"/>
      <c r="C32" s="83"/>
      <c r="D32" s="84"/>
    </row>
    <row r="33" spans="1:4" ht="16.5" customHeight="1">
      <c r="A33" s="81"/>
      <c r="B33" s="85"/>
      <c r="C33" s="83"/>
      <c r="D33" s="84"/>
    </row>
    <row r="34" spans="1:4" ht="16.5" customHeight="1">
      <c r="A34" s="81"/>
      <c r="B34" s="85"/>
      <c r="C34" s="83"/>
      <c r="D34" s="84"/>
    </row>
    <row r="35" spans="1:4" ht="16.5" customHeight="1">
      <c r="A35" s="81"/>
      <c r="B35" s="85"/>
      <c r="C35" s="83"/>
      <c r="D35" s="84"/>
    </row>
    <row r="36" spans="1:4" ht="16.5" customHeight="1">
      <c r="A36" s="81"/>
      <c r="B36" s="85"/>
      <c r="C36" s="83"/>
      <c r="D36" s="84"/>
    </row>
    <row r="37" spans="1:4" ht="16.5" customHeight="1">
      <c r="A37" s="81"/>
      <c r="B37" s="85"/>
      <c r="C37" s="83"/>
      <c r="D37" s="84"/>
    </row>
    <row r="38" spans="1:4" ht="16.5" customHeight="1">
      <c r="A38" s="81"/>
      <c r="B38" s="85"/>
      <c r="C38" s="83"/>
      <c r="D38" s="84"/>
    </row>
    <row r="39" spans="1:4" ht="16.5" customHeight="1">
      <c r="A39" s="81"/>
      <c r="B39" s="85"/>
      <c r="C39" s="83"/>
      <c r="D39" s="84"/>
    </row>
    <row r="40" spans="1:4" ht="16.5" customHeight="1">
      <c r="A40" s="81"/>
      <c r="B40" s="85"/>
      <c r="C40" s="83"/>
      <c r="D40" s="84"/>
    </row>
    <row r="41" spans="1:4" ht="16.5" customHeight="1">
      <c r="A41" s="81"/>
      <c r="B41" s="85"/>
      <c r="C41" s="83"/>
      <c r="D41" s="84"/>
    </row>
    <row r="42" spans="1:4" ht="16.5" customHeight="1">
      <c r="A42" s="81"/>
      <c r="B42" s="85"/>
      <c r="C42" s="83"/>
      <c r="D42" s="84"/>
    </row>
    <row r="43" spans="1:4" ht="16.5" customHeight="1">
      <c r="A43" s="81"/>
      <c r="B43" s="85"/>
      <c r="C43" s="83"/>
      <c r="D43" s="84"/>
    </row>
    <row r="44" spans="1:4" ht="16.5" customHeight="1">
      <c r="A44" s="81"/>
      <c r="B44" s="85"/>
      <c r="C44" s="83"/>
      <c r="D44" s="84"/>
    </row>
    <row r="45" spans="1:4" ht="16.5" customHeight="1">
      <c r="A45" s="81"/>
      <c r="B45" s="85"/>
      <c r="C45" s="83"/>
      <c r="D45" s="84"/>
    </row>
    <row r="46" spans="1:4" ht="16.5" customHeight="1">
      <c r="A46" s="81"/>
      <c r="B46" s="85"/>
      <c r="C46" s="83"/>
      <c r="D46" s="84"/>
    </row>
    <row r="47" spans="1:4" ht="16.5" customHeight="1">
      <c r="A47" s="81"/>
      <c r="B47" s="85"/>
      <c r="C47" s="83"/>
      <c r="D47" s="84"/>
    </row>
    <row r="48" spans="1:4" ht="16.5" customHeight="1">
      <c r="A48" s="81"/>
      <c r="B48" s="85"/>
      <c r="C48" s="83"/>
      <c r="D48" s="84"/>
    </row>
    <row r="49" spans="1:4" ht="16.5" customHeight="1">
      <c r="A49" s="81"/>
      <c r="B49" s="85"/>
      <c r="C49" s="83"/>
      <c r="D49" s="84"/>
    </row>
    <row r="50" spans="1:4" ht="16.5" customHeight="1">
      <c r="A50" s="81"/>
      <c r="B50" s="85"/>
      <c r="C50" s="83"/>
      <c r="D50" s="84"/>
    </row>
    <row r="51" spans="1:4" ht="16.5" customHeight="1">
      <c r="A51" s="81"/>
      <c r="B51" s="85"/>
      <c r="C51" s="83"/>
      <c r="D51" s="84"/>
    </row>
    <row r="52" spans="1:4" ht="16.5" customHeight="1">
      <c r="A52" s="81"/>
      <c r="B52" s="85"/>
      <c r="C52" s="83"/>
      <c r="D52" s="84"/>
    </row>
    <row r="53" spans="1:4" ht="16.5" customHeight="1">
      <c r="A53" s="81"/>
      <c r="B53" s="85"/>
      <c r="C53" s="83"/>
      <c r="D53" s="84"/>
    </row>
    <row r="54" spans="1:4" ht="16.5" customHeight="1">
      <c r="A54" s="81"/>
      <c r="B54" s="85"/>
      <c r="C54" s="83"/>
      <c r="D54" s="84"/>
    </row>
    <row r="55" spans="1:4" ht="16.5" customHeight="1">
      <c r="A55" s="81"/>
      <c r="B55" s="85"/>
      <c r="C55" s="83"/>
      <c r="D55" s="84"/>
    </row>
    <row r="56" spans="1:4" ht="16.5" customHeight="1">
      <c r="A56" s="81"/>
      <c r="B56" s="85"/>
      <c r="C56" s="83"/>
      <c r="D56" s="84"/>
    </row>
    <row r="57" spans="1:4" ht="16.5" customHeight="1">
      <c r="A57" s="81"/>
      <c r="B57" s="85"/>
      <c r="C57" s="83"/>
      <c r="D57" s="84"/>
    </row>
    <row r="58" spans="1:4" ht="16.5" customHeight="1">
      <c r="A58" s="81"/>
      <c r="B58" s="85"/>
      <c r="C58" s="83"/>
      <c r="D58" s="84"/>
    </row>
    <row r="59" spans="1:4" ht="16.5" customHeight="1">
      <c r="A59" s="81"/>
      <c r="B59" s="85"/>
      <c r="C59" s="83"/>
      <c r="D59" s="84"/>
    </row>
    <row r="60" spans="1:4" ht="16.5" customHeight="1">
      <c r="A60" s="81"/>
      <c r="B60" s="85"/>
      <c r="C60" s="83"/>
      <c r="D60" s="84"/>
    </row>
    <row r="61" spans="1:4" ht="16.5" customHeight="1">
      <c r="A61" s="81"/>
      <c r="B61" s="85"/>
      <c r="C61" s="83"/>
      <c r="D61" s="84"/>
    </row>
    <row r="62" spans="1:4" ht="16.5" customHeight="1">
      <c r="A62" s="81"/>
      <c r="B62" s="85"/>
      <c r="C62" s="83"/>
      <c r="D62" s="84"/>
    </row>
    <row r="63" spans="1:4" ht="16.5" customHeight="1">
      <c r="A63" s="81"/>
      <c r="B63" s="85"/>
      <c r="C63" s="83"/>
      <c r="D63" s="84"/>
    </row>
    <row r="64" spans="1:4" ht="16.5" customHeight="1">
      <c r="A64" s="81"/>
      <c r="B64" s="85"/>
      <c r="C64" s="83"/>
      <c r="D64" s="84"/>
    </row>
    <row r="65" spans="1:4" ht="16.5" customHeight="1">
      <c r="A65" s="81"/>
      <c r="B65" s="85"/>
      <c r="C65" s="83"/>
      <c r="D65" s="84"/>
    </row>
    <row r="66" spans="1:4" ht="16.5" customHeight="1">
      <c r="A66" s="81"/>
      <c r="B66" s="85"/>
      <c r="C66" s="83"/>
      <c r="D66" s="84"/>
    </row>
    <row r="67" spans="1:4" ht="16.5" customHeight="1">
      <c r="A67" s="81"/>
      <c r="B67" s="85"/>
      <c r="C67" s="83"/>
      <c r="D67" s="84"/>
    </row>
    <row r="68" spans="1:4" ht="16.5" customHeight="1">
      <c r="A68" s="81"/>
      <c r="B68" s="85"/>
      <c r="C68" s="83"/>
      <c r="D68" s="84"/>
    </row>
    <row r="69" spans="1:4" ht="16.5" customHeight="1">
      <c r="A69" s="81"/>
      <c r="B69" s="85"/>
      <c r="C69" s="83"/>
      <c r="D69" s="84"/>
    </row>
    <row r="70" spans="1:4" ht="16.5" customHeight="1">
      <c r="A70" s="81"/>
      <c r="B70" s="85"/>
      <c r="C70" s="83"/>
      <c r="D70" s="84"/>
    </row>
    <row r="71" spans="1:4" ht="16.5" customHeight="1">
      <c r="A71" s="81"/>
      <c r="B71" s="85"/>
      <c r="C71" s="83"/>
      <c r="D71" s="84"/>
    </row>
    <row r="72" spans="1:4" ht="16.5" customHeight="1">
      <c r="A72" s="81"/>
      <c r="B72" s="85"/>
      <c r="C72" s="83"/>
      <c r="D72" s="84"/>
    </row>
    <row r="73" spans="1:4" ht="16.5" customHeight="1">
      <c r="A73" s="81"/>
      <c r="B73" s="85"/>
      <c r="C73" s="83"/>
      <c r="D73" s="84"/>
    </row>
    <row r="74" spans="1:4" ht="16.5" customHeight="1">
      <c r="A74" s="81"/>
      <c r="B74" s="85"/>
      <c r="C74" s="83"/>
      <c r="D74" s="84"/>
    </row>
    <row r="75" spans="1:4" ht="16.5" customHeight="1">
      <c r="A75" s="81"/>
      <c r="B75" s="85"/>
      <c r="C75" s="83"/>
      <c r="D75" s="84"/>
    </row>
    <row r="76" spans="1:4" ht="16.5" customHeight="1">
      <c r="A76" s="81"/>
      <c r="B76" s="85"/>
      <c r="C76" s="83"/>
      <c r="D76" s="84"/>
    </row>
    <row r="77" spans="1:4" ht="16.5" customHeight="1">
      <c r="A77" s="81"/>
      <c r="B77" s="85"/>
      <c r="C77" s="83"/>
      <c r="D77" s="84"/>
    </row>
    <row r="78" spans="1:4" ht="16.5" customHeight="1">
      <c r="A78" s="81"/>
      <c r="B78" s="85"/>
      <c r="C78" s="83"/>
      <c r="D78" s="84"/>
    </row>
    <row r="79" spans="1:4" ht="16.5" customHeight="1">
      <c r="A79" s="81"/>
      <c r="B79" s="85"/>
      <c r="C79" s="83"/>
      <c r="D79" s="84"/>
    </row>
    <row r="80" spans="1:4" ht="16.5" customHeight="1">
      <c r="A80" s="81"/>
      <c r="B80" s="85"/>
      <c r="C80" s="83"/>
      <c r="D80" s="84"/>
    </row>
    <row r="81" spans="1:4" ht="16.5" customHeight="1">
      <c r="A81" s="81"/>
      <c r="B81" s="85"/>
      <c r="C81" s="83"/>
      <c r="D81" s="84"/>
    </row>
    <row r="82" spans="1:4" ht="16.5" customHeight="1">
      <c r="A82" s="81"/>
      <c r="B82" s="85"/>
      <c r="C82" s="83"/>
      <c r="D82" s="84"/>
    </row>
    <row r="83" spans="1:4" ht="16.5" customHeight="1">
      <c r="A83" s="81"/>
      <c r="B83" s="85"/>
      <c r="C83" s="83"/>
      <c r="D83" s="84"/>
    </row>
    <row r="84" spans="1:4" ht="16.5" customHeight="1">
      <c r="A84" s="81"/>
      <c r="B84" s="85"/>
      <c r="C84" s="83"/>
      <c r="D84" s="84"/>
    </row>
    <row r="85" spans="1:4" ht="16.5" customHeight="1">
      <c r="A85" s="81"/>
      <c r="B85" s="85"/>
      <c r="C85" s="83"/>
      <c r="D85" s="84"/>
    </row>
    <row r="86" spans="1:4" ht="16.5" customHeight="1">
      <c r="A86" s="81"/>
      <c r="B86" s="85"/>
      <c r="C86" s="83"/>
      <c r="D86" s="84"/>
    </row>
    <row r="87" spans="1:4" ht="16.5" customHeight="1">
      <c r="A87" s="81"/>
      <c r="B87" s="85"/>
      <c r="C87" s="83"/>
      <c r="D87" s="84"/>
    </row>
    <row r="88" spans="1:4" ht="16.5" customHeight="1">
      <c r="A88" s="81"/>
      <c r="B88" s="85"/>
      <c r="C88" s="83"/>
      <c r="D88" s="84"/>
    </row>
    <row r="89" spans="1:4" ht="16.5" customHeight="1">
      <c r="A89" s="81"/>
      <c r="B89" s="85"/>
      <c r="C89" s="83"/>
      <c r="D89" s="84"/>
    </row>
    <row r="90" spans="1:4" ht="16.5" customHeight="1">
      <c r="A90" s="81"/>
      <c r="B90" s="85"/>
      <c r="C90" s="83"/>
      <c r="D90" s="84"/>
    </row>
    <row r="91" spans="1:4" ht="16.5" customHeight="1">
      <c r="A91" s="81"/>
      <c r="B91" s="85"/>
      <c r="C91" s="83"/>
      <c r="D91" s="84"/>
    </row>
    <row r="92" spans="1:4" ht="16.5" customHeight="1">
      <c r="A92" s="81"/>
      <c r="B92" s="85"/>
      <c r="C92" s="83"/>
      <c r="D92" s="84"/>
    </row>
    <row r="93" spans="1:4" ht="16.5" customHeight="1">
      <c r="A93" s="81"/>
      <c r="B93" s="85"/>
      <c r="C93" s="83"/>
      <c r="D93" s="84"/>
    </row>
    <row r="94" spans="1:4" ht="16.5" customHeight="1">
      <c r="A94" s="81"/>
      <c r="B94" s="85"/>
      <c r="C94" s="83"/>
      <c r="D94" s="84"/>
    </row>
    <row r="95" spans="1:4" ht="16.5" customHeight="1">
      <c r="A95" s="81"/>
      <c r="B95" s="85"/>
      <c r="C95" s="83"/>
      <c r="D95" s="84"/>
    </row>
    <row r="96" spans="1:4" ht="16.5" customHeight="1">
      <c r="A96" s="81"/>
      <c r="B96" s="85"/>
      <c r="C96" s="83"/>
      <c r="D96" s="84"/>
    </row>
    <row r="97" spans="1:4" ht="16.5" customHeight="1">
      <c r="A97" s="81"/>
      <c r="B97" s="85"/>
      <c r="C97" s="83"/>
      <c r="D97" s="84"/>
    </row>
    <row r="98" spans="1:4" ht="16.5" customHeight="1">
      <c r="A98" s="81"/>
      <c r="B98" s="85"/>
      <c r="C98" s="83"/>
      <c r="D98" s="84"/>
    </row>
    <row r="99" spans="1:4" ht="16.5" customHeight="1">
      <c r="A99" s="81"/>
      <c r="B99" s="85"/>
      <c r="C99" s="83"/>
      <c r="D99" s="84"/>
    </row>
    <row r="100" spans="1:4" ht="16.5" customHeight="1">
      <c r="A100" s="81"/>
      <c r="B100" s="85"/>
      <c r="C100" s="83"/>
      <c r="D100" s="84"/>
    </row>
    <row r="101" spans="1:4" ht="16.5" customHeight="1">
      <c r="A101" s="81"/>
      <c r="B101" s="85"/>
      <c r="C101" s="83"/>
      <c r="D101" s="84"/>
    </row>
    <row r="102" spans="1:4" ht="16.5" customHeight="1">
      <c r="A102" s="81"/>
      <c r="B102" s="85"/>
      <c r="C102" s="83"/>
      <c r="D102" s="84"/>
    </row>
    <row r="103" spans="1:4" ht="16.5" customHeight="1">
      <c r="A103" s="81"/>
      <c r="B103" s="85"/>
      <c r="C103" s="83"/>
      <c r="D103" s="84"/>
    </row>
    <row r="104" spans="1:4" ht="16.5" customHeight="1">
      <c r="A104" s="81"/>
      <c r="B104" s="85"/>
      <c r="C104" s="83"/>
      <c r="D104" s="84"/>
    </row>
    <row r="105" spans="1:4" ht="16.5" customHeight="1">
      <c r="A105" s="81"/>
      <c r="B105" s="85"/>
      <c r="C105" s="83"/>
      <c r="D105" s="84"/>
    </row>
    <row r="106" spans="1:4" ht="16.5" customHeight="1">
      <c r="A106" s="81"/>
      <c r="B106" s="85"/>
      <c r="C106" s="83"/>
      <c r="D106" s="84"/>
    </row>
    <row r="107" spans="1:4" ht="16.5" customHeight="1">
      <c r="A107" s="81"/>
      <c r="B107" s="85"/>
      <c r="C107" s="83"/>
      <c r="D107" s="84"/>
    </row>
    <row r="108" spans="1:4" ht="16.5" customHeight="1">
      <c r="A108" s="81"/>
      <c r="B108" s="85"/>
      <c r="C108" s="83"/>
      <c r="D108" s="84"/>
    </row>
    <row r="109" spans="1:4" ht="16.5" customHeight="1">
      <c r="A109" s="81"/>
      <c r="B109" s="85"/>
      <c r="C109" s="83"/>
      <c r="D109" s="84"/>
    </row>
    <row r="110" spans="1:4" ht="16.5" customHeight="1">
      <c r="A110" s="81"/>
      <c r="B110" s="85"/>
      <c r="C110" s="83"/>
      <c r="D110" s="84"/>
    </row>
    <row r="111" spans="1:4" ht="16.5" customHeight="1">
      <c r="A111" s="81"/>
      <c r="B111" s="85"/>
      <c r="C111" s="83"/>
      <c r="D111" s="84"/>
    </row>
    <row r="112" spans="1:4" ht="16.5" customHeight="1">
      <c r="A112" s="81"/>
      <c r="B112" s="85"/>
      <c r="C112" s="83"/>
      <c r="D112" s="84"/>
    </row>
    <row r="113" spans="1:4" ht="16.5" customHeight="1">
      <c r="A113" s="81"/>
      <c r="B113" s="85"/>
      <c r="C113" s="83"/>
      <c r="D113" s="84"/>
    </row>
    <row r="114" spans="1:4" ht="16.5" customHeight="1">
      <c r="A114" s="81"/>
      <c r="B114" s="85"/>
      <c r="C114" s="83"/>
      <c r="D114" s="84"/>
    </row>
    <row r="115" spans="1:4" ht="16.5" customHeight="1">
      <c r="A115" s="81"/>
      <c r="B115" s="85"/>
      <c r="C115" s="83"/>
      <c r="D115" s="84"/>
    </row>
    <row r="116" spans="1:4" ht="16.5" customHeight="1">
      <c r="A116" s="81"/>
      <c r="B116" s="85"/>
      <c r="C116" s="83"/>
      <c r="D116" s="84"/>
    </row>
    <row r="117" spans="1:4" ht="16.5" customHeight="1">
      <c r="A117" s="81"/>
      <c r="B117" s="85"/>
      <c r="C117" s="83"/>
      <c r="D117" s="84"/>
    </row>
    <row r="118" spans="1:4" ht="16.5" customHeight="1">
      <c r="A118" s="81"/>
      <c r="B118" s="85"/>
      <c r="C118" s="83"/>
      <c r="D118" s="84"/>
    </row>
    <row r="119" spans="1:4" ht="16.5" customHeight="1">
      <c r="A119" s="81"/>
      <c r="B119" s="85"/>
      <c r="C119" s="83"/>
      <c r="D119" s="84"/>
    </row>
    <row r="120" spans="1:4" ht="16.5" customHeight="1">
      <c r="A120" s="81"/>
      <c r="B120" s="85"/>
      <c r="C120" s="83"/>
      <c r="D120" s="84"/>
    </row>
    <row r="121" spans="1:4" ht="16.5" customHeight="1">
      <c r="A121" s="81"/>
      <c r="B121" s="85"/>
      <c r="C121" s="83"/>
      <c r="D121" s="84"/>
    </row>
    <row r="122" spans="1:4" ht="16.5" customHeight="1">
      <c r="A122" s="81"/>
      <c r="B122" s="85"/>
      <c r="C122" s="83"/>
      <c r="D122" s="84"/>
    </row>
    <row r="123" spans="1:4" ht="16.5" customHeight="1">
      <c r="A123" s="81"/>
      <c r="B123" s="85"/>
      <c r="C123" s="83"/>
      <c r="D123" s="84"/>
    </row>
    <row r="124" spans="1:4" ht="16.5" customHeight="1">
      <c r="A124" s="81"/>
      <c r="B124" s="85"/>
      <c r="C124" s="83"/>
      <c r="D124" s="84"/>
    </row>
    <row r="125" spans="1:4" ht="16.5" customHeight="1">
      <c r="A125" s="81"/>
      <c r="B125" s="85"/>
      <c r="C125" s="83"/>
      <c r="D125" s="84"/>
    </row>
    <row r="126" spans="1:4" ht="16.5" customHeight="1">
      <c r="A126" s="81"/>
      <c r="B126" s="85"/>
      <c r="C126" s="83"/>
      <c r="D126" s="84"/>
    </row>
    <row r="127" spans="1:4" ht="16.5" customHeight="1">
      <c r="A127" s="81"/>
      <c r="B127" s="85"/>
      <c r="C127" s="83"/>
      <c r="D127" s="84"/>
    </row>
    <row r="128" spans="1:4" ht="16.5" customHeight="1">
      <c r="A128" s="81"/>
      <c r="B128" s="85"/>
      <c r="C128" s="83"/>
      <c r="D128" s="84"/>
    </row>
    <row r="129" spans="1:4" ht="16.5" customHeight="1">
      <c r="A129" s="81"/>
      <c r="B129" s="85"/>
      <c r="C129" s="83"/>
      <c r="D129" s="84"/>
    </row>
    <row r="130" spans="1:4" ht="16.5" customHeight="1">
      <c r="A130" s="81"/>
      <c r="B130" s="85"/>
      <c r="C130" s="83"/>
      <c r="D130" s="84"/>
    </row>
    <row r="131" spans="1:4" ht="16.5" customHeight="1">
      <c r="A131" s="81"/>
      <c r="B131" s="85"/>
      <c r="C131" s="83"/>
      <c r="D131" s="84"/>
    </row>
    <row r="132" spans="1:4" ht="16.5" customHeight="1">
      <c r="A132" s="81"/>
      <c r="B132" s="85"/>
      <c r="C132" s="83"/>
      <c r="D132" s="84"/>
    </row>
    <row r="133" spans="1:4" ht="16.5" customHeight="1">
      <c r="A133" s="81"/>
      <c r="B133" s="85"/>
      <c r="C133" s="83"/>
      <c r="D133" s="84"/>
    </row>
    <row r="134" spans="1:4" ht="16.5" customHeight="1">
      <c r="A134" s="81"/>
      <c r="B134" s="85"/>
      <c r="C134" s="83"/>
      <c r="D134" s="84"/>
    </row>
    <row r="135" spans="1:4" ht="16.5" customHeight="1">
      <c r="A135" s="81"/>
      <c r="B135" s="85"/>
      <c r="C135" s="83"/>
      <c r="D135" s="84"/>
    </row>
    <row r="136" spans="1:4" ht="16.5" customHeight="1">
      <c r="A136" s="81"/>
      <c r="B136" s="85"/>
      <c r="C136" s="83"/>
      <c r="D136" s="84"/>
    </row>
    <row r="137" spans="1:4" ht="16.5" customHeight="1">
      <c r="A137" s="81"/>
      <c r="B137" s="85"/>
      <c r="C137" s="83"/>
      <c r="D137" s="84"/>
    </row>
    <row r="138" spans="1:4" ht="16.5" customHeight="1">
      <c r="A138" s="81"/>
      <c r="B138" s="85"/>
      <c r="C138" s="83"/>
      <c r="D138" s="84"/>
    </row>
    <row r="139" spans="1:4" ht="16.5" customHeight="1">
      <c r="A139" s="81"/>
      <c r="B139" s="85"/>
      <c r="C139" s="83"/>
      <c r="D139" s="84"/>
    </row>
    <row r="140" spans="1:4" ht="16.5" customHeight="1">
      <c r="A140" s="81"/>
      <c r="B140" s="85"/>
      <c r="C140" s="83"/>
      <c r="D140" s="84"/>
    </row>
    <row r="141" spans="1:4" ht="16.5" customHeight="1">
      <c r="A141" s="81"/>
      <c r="B141" s="85"/>
      <c r="C141" s="83"/>
      <c r="D141" s="84"/>
    </row>
    <row r="142" spans="1:4" ht="16.5" customHeight="1">
      <c r="A142" s="81"/>
      <c r="B142" s="85"/>
      <c r="C142" s="83"/>
      <c r="D142" s="84"/>
    </row>
    <row r="143" spans="1:4" ht="16.5" customHeight="1">
      <c r="A143" s="81"/>
      <c r="B143" s="85"/>
      <c r="C143" s="83"/>
      <c r="D143" s="84"/>
    </row>
    <row r="144" spans="1:4" ht="16.5" customHeight="1">
      <c r="A144" s="81"/>
      <c r="B144" s="85"/>
      <c r="C144" s="83"/>
      <c r="D144" s="84"/>
    </row>
    <row r="145" spans="1:4" ht="16.5" customHeight="1">
      <c r="A145" s="81"/>
      <c r="B145" s="85"/>
      <c r="C145" s="83"/>
      <c r="D145" s="84"/>
    </row>
    <row r="146" spans="1:4" ht="16.5" customHeight="1">
      <c r="A146" s="81"/>
      <c r="B146" s="85"/>
      <c r="C146" s="83"/>
      <c r="D146" s="84"/>
    </row>
    <row r="147" spans="1:4" ht="16.5" customHeight="1">
      <c r="A147" s="81"/>
      <c r="B147" s="85"/>
      <c r="C147" s="83"/>
      <c r="D147" s="84"/>
    </row>
    <row r="148" spans="1:4" ht="16.5" customHeight="1">
      <c r="A148" s="81"/>
      <c r="B148" s="85"/>
      <c r="C148" s="83"/>
      <c r="D148" s="84"/>
    </row>
    <row r="149" spans="1:4" ht="16.5" customHeight="1">
      <c r="A149" s="81"/>
      <c r="B149" s="85"/>
      <c r="C149" s="83"/>
      <c r="D149" s="84"/>
    </row>
    <row r="150" spans="1:4" ht="16.5" customHeight="1">
      <c r="A150" s="81"/>
      <c r="B150" s="85"/>
      <c r="C150" s="83"/>
      <c r="D150" s="84"/>
    </row>
    <row r="151" spans="1:4" ht="16.5" customHeight="1">
      <c r="A151" s="81"/>
      <c r="B151" s="85"/>
      <c r="C151" s="83"/>
      <c r="D151" s="84"/>
    </row>
    <row r="152" spans="1:4" ht="16.5" customHeight="1">
      <c r="A152" s="81"/>
      <c r="B152" s="85"/>
      <c r="C152" s="83"/>
      <c r="D152" s="84"/>
    </row>
    <row r="153" spans="1:4" ht="16.5" customHeight="1">
      <c r="A153" s="81"/>
      <c r="B153" s="85"/>
      <c r="C153" s="83"/>
      <c r="D153" s="84"/>
    </row>
    <row r="154" spans="1:4" ht="16.5" customHeight="1">
      <c r="A154" s="81"/>
      <c r="B154" s="85"/>
      <c r="C154" s="83"/>
      <c r="D154" s="84"/>
    </row>
    <row r="155" spans="1:4" ht="16.5" customHeight="1">
      <c r="A155" s="81"/>
      <c r="B155" s="85"/>
      <c r="C155" s="83"/>
      <c r="D155" s="84"/>
    </row>
    <row r="156" spans="1:4" ht="16.5" customHeight="1">
      <c r="A156" s="81"/>
      <c r="B156" s="85"/>
      <c r="C156" s="83"/>
      <c r="D156" s="84"/>
    </row>
    <row r="157" spans="1:4" ht="16.5" customHeight="1">
      <c r="A157" s="81"/>
      <c r="B157" s="85"/>
      <c r="C157" s="83"/>
      <c r="D157" s="84"/>
    </row>
    <row r="158" spans="1:4" ht="16.5" customHeight="1">
      <c r="A158" s="81"/>
      <c r="B158" s="85"/>
      <c r="C158" s="83"/>
      <c r="D158" s="84"/>
    </row>
    <row r="159" spans="1:4" ht="16.5" customHeight="1">
      <c r="A159" s="81"/>
      <c r="B159" s="85"/>
      <c r="C159" s="83"/>
      <c r="D159" s="84"/>
    </row>
    <row r="160" spans="1:4" ht="16.5" customHeight="1">
      <c r="A160" s="81"/>
      <c r="B160" s="85"/>
      <c r="C160" s="83"/>
      <c r="D160" s="84"/>
    </row>
    <row r="161" spans="1:4" ht="16.5" customHeight="1">
      <c r="A161" s="81"/>
      <c r="B161" s="85"/>
      <c r="C161" s="83"/>
      <c r="D161" s="84"/>
    </row>
    <row r="162" spans="1:4" ht="16.5" customHeight="1">
      <c r="A162" s="81"/>
      <c r="B162" s="85"/>
      <c r="C162" s="83"/>
      <c r="D162" s="84"/>
    </row>
    <row r="163" spans="1:4" ht="16.5" customHeight="1">
      <c r="A163" s="81"/>
      <c r="B163" s="85"/>
      <c r="C163" s="83"/>
      <c r="D163" s="84"/>
    </row>
    <row r="164" spans="1:4" ht="16.5" customHeight="1">
      <c r="A164" s="81"/>
      <c r="B164" s="85"/>
      <c r="C164" s="83"/>
      <c r="D164" s="84"/>
    </row>
    <row r="165" spans="1:4" ht="16.5" customHeight="1">
      <c r="A165" s="81"/>
      <c r="B165" s="85"/>
      <c r="C165" s="83"/>
      <c r="D165" s="84"/>
    </row>
    <row r="166" spans="1:4" ht="16.5" customHeight="1">
      <c r="A166" s="81"/>
      <c r="B166" s="85"/>
      <c r="C166" s="83"/>
      <c r="D166" s="84"/>
    </row>
    <row r="167" spans="1:4" ht="16.5" customHeight="1">
      <c r="A167" s="81"/>
      <c r="B167" s="85"/>
      <c r="C167" s="83"/>
      <c r="D167" s="84"/>
    </row>
    <row r="168" spans="1:4" ht="16.5" customHeight="1">
      <c r="A168" s="81"/>
      <c r="B168" s="85"/>
      <c r="C168" s="83"/>
      <c r="D168" s="84"/>
    </row>
    <row r="169" spans="1:4" ht="16.5" customHeight="1">
      <c r="A169" s="81"/>
      <c r="B169" s="85"/>
      <c r="C169" s="83"/>
      <c r="D169" s="84"/>
    </row>
    <row r="170" spans="1:4" ht="16.5" customHeight="1">
      <c r="A170" s="81"/>
      <c r="B170" s="85"/>
      <c r="C170" s="83"/>
      <c r="D170" s="84"/>
    </row>
    <row r="171" spans="1:4" ht="16.5" customHeight="1">
      <c r="A171" s="81"/>
      <c r="B171" s="85"/>
      <c r="C171" s="83"/>
      <c r="D171" s="84"/>
    </row>
    <row r="172" spans="1:4" ht="16.5" customHeight="1">
      <c r="A172" s="81"/>
      <c r="B172" s="85"/>
      <c r="C172" s="83"/>
      <c r="D172" s="84"/>
    </row>
    <row r="173" spans="1:4" ht="16.5" customHeight="1">
      <c r="A173" s="81"/>
      <c r="B173" s="85"/>
      <c r="C173" s="83"/>
      <c r="D173" s="84"/>
    </row>
    <row r="174" spans="1:4" ht="16.5" customHeight="1">
      <c r="A174" s="81"/>
      <c r="B174" s="85"/>
      <c r="C174" s="83"/>
      <c r="D174" s="84"/>
    </row>
    <row r="175" spans="1:4" ht="16.5" customHeight="1">
      <c r="A175" s="81"/>
      <c r="B175" s="85"/>
      <c r="C175" s="83"/>
      <c r="D175" s="84"/>
    </row>
    <row r="176" spans="1:4" ht="16.5" customHeight="1">
      <c r="A176" s="81"/>
      <c r="B176" s="85"/>
      <c r="C176" s="83"/>
      <c r="D176" s="84"/>
    </row>
    <row r="177" spans="1:4" ht="16.5" customHeight="1">
      <c r="A177" s="81"/>
      <c r="B177" s="85"/>
      <c r="C177" s="83"/>
      <c r="D177" s="84"/>
    </row>
    <row r="178" spans="1:4" ht="16.5" customHeight="1">
      <c r="A178" s="81"/>
      <c r="B178" s="85"/>
      <c r="C178" s="83"/>
      <c r="D178" s="84"/>
    </row>
    <row r="179" spans="1:4" ht="16.5" customHeight="1">
      <c r="A179" s="81"/>
      <c r="B179" s="85"/>
      <c r="C179" s="83"/>
      <c r="D179" s="84"/>
    </row>
    <row r="180" spans="1:4" ht="16.5" customHeight="1">
      <c r="A180" s="81"/>
      <c r="B180" s="85"/>
      <c r="C180" s="83"/>
      <c r="D180" s="84"/>
    </row>
    <row r="181" spans="1:4">
      <c r="A181" s="81"/>
      <c r="B181" s="85"/>
      <c r="C181" s="83"/>
      <c r="D181" s="84"/>
    </row>
    <row r="182" spans="1:4">
      <c r="A182" s="81"/>
      <c r="B182" s="85"/>
      <c r="C182" s="83"/>
      <c r="D182" s="84"/>
    </row>
    <row r="183" spans="1:4">
      <c r="A183" s="81"/>
      <c r="B183" s="85"/>
      <c r="C183" s="83"/>
      <c r="D183" s="84"/>
    </row>
    <row r="184" spans="1:4">
      <c r="A184" s="81"/>
      <c r="B184" s="85"/>
      <c r="C184" s="83"/>
      <c r="D184" s="84"/>
    </row>
    <row r="185" spans="1:4">
      <c r="A185" s="81"/>
      <c r="B185" s="85"/>
      <c r="C185" s="83"/>
      <c r="D185" s="84"/>
    </row>
    <row r="186" spans="1:4">
      <c r="A186" s="81"/>
      <c r="B186" s="85"/>
      <c r="C186" s="83"/>
      <c r="D186" s="84"/>
    </row>
    <row r="187" spans="1:4">
      <c r="A187" s="81"/>
      <c r="B187" s="85"/>
      <c r="C187" s="83"/>
      <c r="D187" s="84"/>
    </row>
    <row r="188" spans="1:4">
      <c r="A188" s="81"/>
      <c r="B188" s="85"/>
      <c r="C188" s="83"/>
      <c r="D188" s="84"/>
    </row>
    <row r="189" spans="1:4">
      <c r="A189" s="81"/>
      <c r="B189" s="85"/>
      <c r="C189" s="83"/>
      <c r="D189" s="84"/>
    </row>
    <row r="190" spans="1:4">
      <c r="A190" s="81"/>
      <c r="B190" s="85"/>
      <c r="C190" s="83"/>
      <c r="D190" s="84"/>
    </row>
    <row r="191" spans="1:4">
      <c r="A191" s="81"/>
      <c r="B191" s="85"/>
      <c r="C191" s="83"/>
      <c r="D191" s="84"/>
    </row>
    <row r="192" spans="1:4">
      <c r="A192" s="81"/>
      <c r="B192" s="85"/>
      <c r="C192" s="83"/>
      <c r="D192" s="84"/>
    </row>
    <row r="193" spans="1:4">
      <c r="A193" s="81"/>
      <c r="B193" s="85"/>
      <c r="C193" s="83"/>
      <c r="D193" s="84"/>
    </row>
    <row r="194" spans="1:4">
      <c r="A194" s="81"/>
      <c r="B194" s="85"/>
      <c r="C194" s="83"/>
      <c r="D194" s="84"/>
    </row>
    <row r="195" spans="1:4">
      <c r="A195" s="81"/>
      <c r="B195" s="85"/>
      <c r="C195" s="83"/>
      <c r="D195" s="84"/>
    </row>
    <row r="196" spans="1:4">
      <c r="A196" s="81"/>
      <c r="B196" s="85"/>
      <c r="C196" s="83"/>
      <c r="D196" s="84"/>
    </row>
    <row r="197" spans="1:4">
      <c r="A197" s="81"/>
      <c r="B197" s="85"/>
      <c r="C197" s="83"/>
      <c r="D197" s="84"/>
    </row>
    <row r="198" spans="1:4">
      <c r="A198" s="81"/>
      <c r="B198" s="85"/>
      <c r="C198" s="83"/>
      <c r="D198" s="84"/>
    </row>
    <row r="199" spans="1:4">
      <c r="A199" s="81"/>
      <c r="B199" s="85"/>
      <c r="C199" s="83"/>
      <c r="D199" s="84"/>
    </row>
    <row r="200" spans="1:4">
      <c r="A200" s="81"/>
      <c r="B200" s="85"/>
      <c r="C200" s="83"/>
      <c r="D200" s="84"/>
    </row>
    <row r="201" spans="1:4">
      <c r="A201" s="81"/>
      <c r="B201" s="85"/>
      <c r="C201" s="83"/>
      <c r="D201" s="84"/>
    </row>
    <row r="202" spans="1:4">
      <c r="A202" s="81"/>
      <c r="B202" s="85"/>
      <c r="C202" s="83"/>
      <c r="D202" s="84"/>
    </row>
    <row r="203" spans="1:4">
      <c r="A203" s="81"/>
      <c r="B203" s="85"/>
      <c r="C203" s="83"/>
      <c r="D203" s="84"/>
    </row>
    <row r="204" spans="1:4">
      <c r="A204" s="81"/>
      <c r="B204" s="85"/>
      <c r="C204" s="83"/>
      <c r="D204" s="84"/>
    </row>
    <row r="205" spans="1:4">
      <c r="A205" s="81"/>
      <c r="B205" s="85"/>
      <c r="C205" s="83"/>
      <c r="D205" s="84"/>
    </row>
    <row r="206" spans="1:4">
      <c r="A206" s="81"/>
      <c r="B206" s="85"/>
      <c r="C206" s="83"/>
      <c r="D206" s="84"/>
    </row>
    <row r="207" spans="1:4">
      <c r="A207" s="81"/>
      <c r="B207" s="85"/>
      <c r="C207" s="83"/>
      <c r="D207" s="84"/>
    </row>
    <row r="208" spans="1:4">
      <c r="A208" s="81"/>
      <c r="B208" s="85"/>
      <c r="C208" s="83"/>
      <c r="D208" s="84"/>
    </row>
    <row r="209" spans="1:4">
      <c r="A209" s="81"/>
      <c r="B209" s="85"/>
      <c r="C209" s="83"/>
      <c r="D209" s="84"/>
    </row>
    <row r="210" spans="1:4">
      <c r="A210" s="81"/>
      <c r="B210" s="85"/>
      <c r="C210" s="83"/>
      <c r="D210" s="84"/>
    </row>
    <row r="211" spans="1:4">
      <c r="A211" s="81"/>
      <c r="B211" s="85"/>
      <c r="C211" s="83"/>
      <c r="D211" s="84"/>
    </row>
    <row r="212" spans="1:4">
      <c r="A212" s="81"/>
      <c r="B212" s="85"/>
      <c r="C212" s="83"/>
      <c r="D212" s="84"/>
    </row>
    <row r="213" spans="1:4">
      <c r="A213" s="81"/>
      <c r="B213" s="85"/>
      <c r="C213" s="83"/>
      <c r="D213" s="84"/>
    </row>
    <row r="214" spans="1:4">
      <c r="A214" s="81"/>
      <c r="B214" s="85"/>
      <c r="C214" s="83"/>
      <c r="D214" s="84"/>
    </row>
    <row r="215" spans="1:4">
      <c r="A215" s="81"/>
      <c r="B215" s="85"/>
      <c r="C215" s="83"/>
      <c r="D215" s="84"/>
    </row>
    <row r="216" spans="1:4">
      <c r="A216" s="81"/>
      <c r="B216" s="85"/>
      <c r="C216" s="83"/>
      <c r="D216" s="84"/>
    </row>
    <row r="217" spans="1:4">
      <c r="A217" s="81"/>
      <c r="B217" s="85"/>
      <c r="C217" s="83"/>
      <c r="D217" s="84"/>
    </row>
    <row r="218" spans="1:4">
      <c r="A218" s="81"/>
      <c r="B218" s="85"/>
      <c r="C218" s="83"/>
      <c r="D218" s="84"/>
    </row>
    <row r="219" spans="1:4">
      <c r="A219" s="81"/>
      <c r="B219" s="85"/>
      <c r="C219" s="83"/>
      <c r="D219" s="84"/>
    </row>
    <row r="220" spans="1:4">
      <c r="A220" s="81"/>
      <c r="B220" s="85"/>
      <c r="C220" s="83"/>
      <c r="D220" s="84"/>
    </row>
    <row r="221" spans="1:4">
      <c r="A221" s="81"/>
      <c r="B221" s="85"/>
      <c r="C221" s="83"/>
      <c r="D221" s="84"/>
    </row>
    <row r="222" spans="1:4">
      <c r="A222" s="81"/>
      <c r="B222" s="85"/>
      <c r="C222" s="83"/>
      <c r="D222" s="84"/>
    </row>
    <row r="223" spans="1:4">
      <c r="A223" s="81"/>
      <c r="B223" s="85"/>
      <c r="C223" s="83"/>
      <c r="D223" s="84"/>
    </row>
    <row r="224" spans="1:4">
      <c r="A224" s="81"/>
      <c r="B224" s="85"/>
      <c r="C224" s="83"/>
      <c r="D224" s="84"/>
    </row>
    <row r="225" spans="1:4">
      <c r="A225" s="81"/>
      <c r="B225" s="85"/>
      <c r="C225" s="83"/>
      <c r="D225" s="84"/>
    </row>
    <row r="226" spans="1:4">
      <c r="A226" s="81"/>
      <c r="B226" s="85"/>
      <c r="C226" s="83"/>
      <c r="D226" s="84"/>
    </row>
    <row r="227" spans="1:4">
      <c r="A227" s="81"/>
      <c r="B227" s="85"/>
      <c r="C227" s="83"/>
      <c r="D227" s="84"/>
    </row>
    <row r="228" spans="1:4">
      <c r="A228" s="81"/>
      <c r="B228" s="85"/>
      <c r="C228" s="83"/>
      <c r="D228" s="84"/>
    </row>
    <row r="229" spans="1:4">
      <c r="A229" s="81"/>
      <c r="B229" s="85"/>
      <c r="C229" s="83"/>
      <c r="D229" s="84"/>
    </row>
    <row r="230" spans="1:4">
      <c r="A230" s="81"/>
      <c r="B230" s="85"/>
      <c r="C230" s="83"/>
      <c r="D230" s="84"/>
    </row>
    <row r="231" spans="1:4">
      <c r="A231" s="81"/>
      <c r="B231" s="85"/>
      <c r="C231" s="83"/>
      <c r="D231" s="84"/>
    </row>
    <row r="232" spans="1:4">
      <c r="A232" s="81"/>
      <c r="B232" s="85"/>
      <c r="C232" s="83"/>
      <c r="D232" s="84"/>
    </row>
    <row r="233" spans="1:4">
      <c r="A233" s="81"/>
      <c r="B233" s="85"/>
      <c r="C233" s="83"/>
      <c r="D233" s="84"/>
    </row>
    <row r="234" spans="1:4">
      <c r="A234" s="81"/>
      <c r="B234" s="85"/>
      <c r="C234" s="83"/>
      <c r="D234" s="84"/>
    </row>
    <row r="235" spans="1:4">
      <c r="A235" s="81"/>
      <c r="B235" s="85"/>
      <c r="C235" s="83"/>
      <c r="D235" s="84"/>
    </row>
    <row r="236" spans="1:4">
      <c r="A236" s="81"/>
      <c r="B236" s="85"/>
      <c r="C236" s="83"/>
      <c r="D236" s="84"/>
    </row>
    <row r="237" spans="1:4">
      <c r="A237" s="81"/>
      <c r="B237" s="85"/>
      <c r="C237" s="83"/>
      <c r="D237" s="84"/>
    </row>
    <row r="238" spans="1:4">
      <c r="A238" s="81"/>
      <c r="B238" s="85"/>
      <c r="C238" s="83"/>
      <c r="D238" s="84"/>
    </row>
    <row r="239" spans="1:4">
      <c r="A239" s="81"/>
      <c r="B239" s="85"/>
      <c r="C239" s="83"/>
      <c r="D239" s="84"/>
    </row>
    <row r="240" spans="1:4">
      <c r="A240" s="81"/>
      <c r="B240" s="85"/>
      <c r="C240" s="83"/>
      <c r="D240" s="84"/>
    </row>
    <row r="241" spans="1:4">
      <c r="A241" s="81"/>
      <c r="B241" s="85"/>
      <c r="C241" s="83"/>
      <c r="D241" s="84"/>
    </row>
    <row r="242" spans="1:4">
      <c r="A242" s="81"/>
      <c r="B242" s="85"/>
      <c r="C242" s="83"/>
      <c r="D242" s="84"/>
    </row>
    <row r="243" spans="1:4">
      <c r="A243" s="81"/>
      <c r="B243" s="85"/>
      <c r="C243" s="83"/>
      <c r="D243" s="84"/>
    </row>
    <row r="244" spans="1:4">
      <c r="A244" s="81"/>
      <c r="B244" s="85"/>
      <c r="C244" s="83"/>
      <c r="D244" s="84"/>
    </row>
    <row r="245" spans="1:4">
      <c r="A245" s="81"/>
      <c r="B245" s="85"/>
      <c r="C245" s="83"/>
      <c r="D245" s="84"/>
    </row>
    <row r="246" spans="1:4">
      <c r="A246" s="81"/>
      <c r="B246" s="85"/>
      <c r="C246" s="83"/>
      <c r="D246" s="84"/>
    </row>
    <row r="247" spans="1:4">
      <c r="A247" s="81"/>
      <c r="B247" s="85"/>
      <c r="C247" s="83"/>
      <c r="D247" s="84"/>
    </row>
    <row r="248" spans="1:4">
      <c r="A248" s="81"/>
      <c r="B248" s="85"/>
      <c r="C248" s="83"/>
      <c r="D248" s="84"/>
    </row>
    <row r="249" spans="1:4">
      <c r="A249" s="81"/>
      <c r="B249" s="85"/>
      <c r="C249" s="83"/>
      <c r="D249" s="84"/>
    </row>
    <row r="250" spans="1:4">
      <c r="A250" s="81"/>
      <c r="B250" s="85"/>
      <c r="C250" s="83"/>
      <c r="D250" s="84"/>
    </row>
    <row r="251" spans="1:4">
      <c r="A251" s="81"/>
      <c r="B251" s="85"/>
      <c r="C251" s="83"/>
      <c r="D251" s="84"/>
    </row>
    <row r="252" spans="1:4">
      <c r="A252" s="81"/>
      <c r="B252" s="85"/>
      <c r="C252" s="83"/>
      <c r="D252" s="84"/>
    </row>
    <row r="253" spans="1:4">
      <c r="A253" s="81"/>
      <c r="B253" s="85"/>
      <c r="C253" s="83"/>
      <c r="D253" s="84"/>
    </row>
    <row r="254" spans="1:4">
      <c r="A254" s="81"/>
      <c r="B254" s="85"/>
      <c r="C254" s="83"/>
      <c r="D254" s="84"/>
    </row>
    <row r="255" spans="1:4">
      <c r="A255" s="81"/>
      <c r="B255" s="85"/>
      <c r="C255" s="83"/>
      <c r="D255" s="84"/>
    </row>
    <row r="256" spans="1:4">
      <c r="A256" s="81"/>
      <c r="B256" s="85"/>
      <c r="C256" s="83"/>
      <c r="D256" s="84"/>
    </row>
    <row r="257" spans="1:4">
      <c r="A257" s="81"/>
      <c r="B257" s="85"/>
      <c r="C257" s="83"/>
      <c r="D257" s="84"/>
    </row>
    <row r="258" spans="1:4">
      <c r="A258" s="81"/>
      <c r="B258" s="85"/>
      <c r="C258" s="83"/>
      <c r="D258" s="84"/>
    </row>
    <row r="259" spans="1:4">
      <c r="A259" s="81"/>
      <c r="B259" s="85"/>
      <c r="C259" s="83"/>
      <c r="D259" s="84"/>
    </row>
    <row r="260" spans="1:4">
      <c r="A260" s="81"/>
      <c r="B260" s="85"/>
      <c r="C260" s="83"/>
      <c r="D260" s="84"/>
    </row>
    <row r="261" spans="1:4">
      <c r="A261" s="81"/>
      <c r="B261" s="85"/>
      <c r="C261" s="83"/>
      <c r="D261" s="84"/>
    </row>
    <row r="262" spans="1:4">
      <c r="A262" s="81"/>
      <c r="B262" s="85"/>
      <c r="C262" s="83"/>
      <c r="D262" s="84"/>
    </row>
    <row r="263" spans="1:4">
      <c r="A263" s="81"/>
      <c r="B263" s="85"/>
      <c r="C263" s="83"/>
      <c r="D263" s="84"/>
    </row>
    <row r="264" spans="1:4">
      <c r="A264" s="81"/>
      <c r="B264" s="85"/>
      <c r="C264" s="83"/>
      <c r="D264" s="84"/>
    </row>
    <row r="265" spans="1:4">
      <c r="A265" s="81"/>
      <c r="B265" s="85"/>
      <c r="C265" s="83"/>
      <c r="D265" s="84"/>
    </row>
    <row r="266" spans="1:4">
      <c r="A266" s="81"/>
      <c r="B266" s="85"/>
      <c r="C266" s="83"/>
      <c r="D266" s="84"/>
    </row>
    <row r="267" spans="1:4">
      <c r="A267" s="81"/>
      <c r="B267" s="85"/>
      <c r="C267" s="83"/>
      <c r="D267" s="84"/>
    </row>
    <row r="268" spans="1:4">
      <c r="A268" s="81"/>
      <c r="B268" s="85"/>
      <c r="C268" s="83"/>
      <c r="D268" s="84"/>
    </row>
    <row r="269" spans="1:4">
      <c r="A269" s="81"/>
      <c r="B269" s="85"/>
      <c r="C269" s="83"/>
      <c r="D269" s="84"/>
    </row>
    <row r="270" spans="1:4">
      <c r="A270" s="81"/>
      <c r="B270" s="85"/>
      <c r="C270" s="83"/>
      <c r="D270" s="84"/>
    </row>
    <row r="271" spans="1:4">
      <c r="A271" s="81"/>
      <c r="B271" s="85"/>
      <c r="C271" s="83"/>
      <c r="D271" s="84"/>
    </row>
    <row r="272" spans="1:4">
      <c r="A272" s="81"/>
      <c r="B272" s="85"/>
      <c r="C272" s="83"/>
      <c r="D272" s="84"/>
    </row>
    <row r="273" spans="1:4">
      <c r="A273" s="81"/>
      <c r="B273" s="85"/>
      <c r="C273" s="83"/>
      <c r="D273" s="84"/>
    </row>
    <row r="274" spans="1:4">
      <c r="A274" s="81"/>
      <c r="B274" s="85"/>
      <c r="C274" s="83"/>
      <c r="D274" s="84"/>
    </row>
    <row r="275" spans="1:4">
      <c r="A275" s="81"/>
      <c r="B275" s="85"/>
      <c r="C275" s="83"/>
      <c r="D275" s="84"/>
    </row>
    <row r="276" spans="1:4">
      <c r="A276" s="81"/>
      <c r="B276" s="85"/>
      <c r="C276" s="83"/>
      <c r="D276" s="84"/>
    </row>
    <row r="277" spans="1:4">
      <c r="A277" s="81"/>
      <c r="B277" s="85"/>
      <c r="C277" s="83"/>
      <c r="D277" s="84"/>
    </row>
    <row r="278" spans="1:4">
      <c r="A278" s="81"/>
      <c r="B278" s="85"/>
      <c r="C278" s="83"/>
      <c r="D278" s="84"/>
    </row>
    <row r="279" spans="1:4">
      <c r="A279" s="81"/>
      <c r="B279" s="85"/>
      <c r="C279" s="83"/>
      <c r="D279" s="84"/>
    </row>
    <row r="280" spans="1:4">
      <c r="A280" s="81"/>
      <c r="B280" s="85"/>
      <c r="C280" s="83"/>
      <c r="D280" s="84"/>
    </row>
    <row r="281" spans="1:4">
      <c r="A281" s="81"/>
      <c r="B281" s="85"/>
      <c r="C281" s="83"/>
      <c r="D281" s="84"/>
    </row>
    <row r="282" spans="1:4">
      <c r="A282" s="81"/>
      <c r="B282" s="85"/>
      <c r="C282" s="83"/>
      <c r="D282" s="84"/>
    </row>
    <row r="283" spans="1:4">
      <c r="A283" s="81"/>
      <c r="B283" s="85"/>
      <c r="C283" s="83"/>
      <c r="D283" s="84"/>
    </row>
    <row r="284" spans="1:4">
      <c r="A284" s="81"/>
      <c r="B284" s="85"/>
      <c r="C284" s="83"/>
      <c r="D284" s="84"/>
    </row>
    <row r="285" spans="1:4">
      <c r="A285" s="81"/>
      <c r="B285" s="85"/>
      <c r="C285" s="83"/>
      <c r="D285" s="84"/>
    </row>
    <row r="286" spans="1:4">
      <c r="A286" s="81"/>
      <c r="B286" s="85"/>
      <c r="C286" s="83"/>
      <c r="D286" s="84"/>
    </row>
    <row r="287" spans="1:4">
      <c r="A287" s="81"/>
      <c r="B287" s="85"/>
      <c r="C287" s="83"/>
      <c r="D287" s="84"/>
    </row>
    <row r="288" spans="1:4">
      <c r="A288" s="81"/>
      <c r="B288" s="85"/>
      <c r="C288" s="83"/>
      <c r="D288" s="84"/>
    </row>
    <row r="289" spans="1:4">
      <c r="A289" s="81"/>
      <c r="B289" s="85"/>
      <c r="C289" s="83"/>
      <c r="D289" s="84"/>
    </row>
    <row r="290" spans="1:4">
      <c r="A290" s="81"/>
      <c r="B290" s="85"/>
      <c r="C290" s="83"/>
      <c r="D290" s="84"/>
    </row>
    <row r="291" spans="1:4">
      <c r="A291" s="81"/>
      <c r="B291" s="85"/>
      <c r="C291" s="83"/>
      <c r="D291" s="84"/>
    </row>
    <row r="292" spans="1:4">
      <c r="A292" s="81"/>
      <c r="B292" s="85"/>
      <c r="C292" s="83"/>
      <c r="D292" s="84"/>
    </row>
    <row r="293" spans="1:4">
      <c r="A293" s="81"/>
      <c r="B293" s="85"/>
      <c r="C293" s="83"/>
      <c r="D293" s="84"/>
    </row>
    <row r="294" spans="1:4">
      <c r="A294" s="81"/>
      <c r="B294" s="85"/>
      <c r="C294" s="83"/>
      <c r="D294" s="84"/>
    </row>
    <row r="295" spans="1:4">
      <c r="A295" s="81"/>
      <c r="B295" s="85"/>
      <c r="C295" s="83"/>
      <c r="D295" s="84"/>
    </row>
    <row r="296" spans="1:4">
      <c r="A296" s="81"/>
      <c r="B296" s="85"/>
      <c r="C296" s="83"/>
      <c r="D296" s="84"/>
    </row>
    <row r="297" spans="1:4">
      <c r="A297" s="81"/>
      <c r="B297" s="85"/>
      <c r="C297" s="83"/>
      <c r="D297" s="84"/>
    </row>
    <row r="298" spans="1:4">
      <c r="A298" s="81"/>
      <c r="B298" s="85"/>
      <c r="C298" s="83"/>
      <c r="D298" s="84"/>
    </row>
    <row r="299" spans="1:4">
      <c r="A299" s="81"/>
      <c r="B299" s="85"/>
      <c r="C299" s="83"/>
      <c r="D299" s="84"/>
    </row>
    <row r="300" spans="1:4">
      <c r="A300" s="81"/>
      <c r="B300" s="85"/>
      <c r="C300" s="83"/>
      <c r="D300" s="84"/>
    </row>
    <row r="301" spans="1:4">
      <c r="A301" s="81"/>
      <c r="B301" s="85"/>
      <c r="C301" s="83"/>
      <c r="D301" s="84"/>
    </row>
    <row r="302" spans="1:4">
      <c r="A302" s="81"/>
      <c r="B302" s="85"/>
      <c r="C302" s="83"/>
      <c r="D302" s="84"/>
    </row>
    <row r="303" spans="1:4">
      <c r="A303" s="81"/>
      <c r="B303" s="85"/>
      <c r="C303" s="83"/>
      <c r="D303" s="84"/>
    </row>
    <row r="304" spans="1:4">
      <c r="A304" s="81"/>
      <c r="B304" s="85"/>
      <c r="C304" s="83"/>
      <c r="D304" s="84"/>
    </row>
    <row r="305" spans="1:4">
      <c r="A305" s="81"/>
      <c r="B305" s="85"/>
      <c r="C305" s="83"/>
      <c r="D305" s="84"/>
    </row>
    <row r="306" spans="1:4">
      <c r="A306" s="81"/>
      <c r="B306" s="85"/>
      <c r="C306" s="83"/>
      <c r="D306" s="84"/>
    </row>
    <row r="307" spans="1:4">
      <c r="A307" s="81"/>
      <c r="B307" s="85"/>
      <c r="C307" s="83"/>
      <c r="D307" s="84"/>
    </row>
    <row r="308" spans="1:4">
      <c r="A308" s="81"/>
      <c r="B308" s="85"/>
      <c r="C308" s="83"/>
      <c r="D308" s="84"/>
    </row>
    <row r="309" spans="1:4">
      <c r="A309" s="81"/>
      <c r="B309" s="85"/>
      <c r="C309" s="83"/>
      <c r="D309" s="84"/>
    </row>
    <row r="310" spans="1:4">
      <c r="A310" s="81"/>
      <c r="B310" s="85"/>
      <c r="C310" s="83"/>
      <c r="D310" s="84"/>
    </row>
    <row r="311" spans="1:4">
      <c r="A311" s="81"/>
      <c r="B311" s="85"/>
      <c r="C311" s="83"/>
      <c r="D311" s="84"/>
    </row>
    <row r="312" spans="1:4">
      <c r="A312" s="81"/>
      <c r="B312" s="85"/>
      <c r="C312" s="83"/>
      <c r="D312" s="84"/>
    </row>
    <row r="313" spans="1:4">
      <c r="A313" s="81"/>
      <c r="B313" s="85"/>
      <c r="C313" s="83"/>
      <c r="D313" s="84"/>
    </row>
    <row r="314" spans="1:4">
      <c r="A314" s="81"/>
      <c r="B314" s="85"/>
      <c r="C314" s="83"/>
      <c r="D314" s="84"/>
    </row>
    <row r="315" spans="1:4">
      <c r="A315" s="81"/>
      <c r="B315" s="85"/>
      <c r="C315" s="83"/>
      <c r="D315" s="84"/>
    </row>
    <row r="316" spans="1:4">
      <c r="A316" s="81"/>
      <c r="B316" s="85"/>
      <c r="C316" s="83"/>
      <c r="D316" s="84"/>
    </row>
    <row r="317" spans="1:4">
      <c r="A317" s="81"/>
      <c r="B317" s="85"/>
      <c r="C317" s="83"/>
      <c r="D317" s="84"/>
    </row>
    <row r="318" spans="1:4">
      <c r="A318" s="81"/>
      <c r="B318" s="85"/>
      <c r="C318" s="83"/>
      <c r="D318" s="84"/>
    </row>
    <row r="319" spans="1:4">
      <c r="A319" s="81"/>
      <c r="B319" s="85"/>
      <c r="C319" s="83"/>
      <c r="D319" s="84"/>
    </row>
    <row r="320" spans="1:4">
      <c r="A320" s="81"/>
      <c r="B320" s="85"/>
      <c r="C320" s="83"/>
      <c r="D320" s="84"/>
    </row>
    <row r="321" spans="1:4">
      <c r="A321" s="81"/>
      <c r="B321" s="85"/>
      <c r="C321" s="83"/>
      <c r="D321" s="84"/>
    </row>
    <row r="322" spans="1:4">
      <c r="A322" s="81"/>
      <c r="B322" s="85"/>
      <c r="C322" s="83"/>
      <c r="D322" s="84"/>
    </row>
    <row r="323" spans="1:4">
      <c r="A323" s="81"/>
      <c r="B323" s="85"/>
      <c r="C323" s="83"/>
      <c r="D323" s="84"/>
    </row>
    <row r="324" spans="1:4">
      <c r="A324" s="81"/>
      <c r="B324" s="85"/>
      <c r="C324" s="83"/>
      <c r="D324" s="84"/>
    </row>
    <row r="325" spans="1:4">
      <c r="A325" s="81"/>
      <c r="B325" s="85"/>
      <c r="C325" s="83"/>
      <c r="D325" s="84"/>
    </row>
    <row r="326" spans="1:4">
      <c r="A326" s="81"/>
      <c r="B326" s="85"/>
      <c r="C326" s="83"/>
      <c r="D326" s="84"/>
    </row>
    <row r="327" spans="1:4">
      <c r="A327" s="81"/>
      <c r="B327" s="85"/>
      <c r="C327" s="83"/>
      <c r="D327" s="84"/>
    </row>
    <row r="328" spans="1:4">
      <c r="A328" s="81"/>
      <c r="B328" s="85"/>
      <c r="C328" s="83"/>
      <c r="D328" s="84"/>
    </row>
    <row r="329" spans="1:4">
      <c r="A329" s="81"/>
      <c r="B329" s="85"/>
      <c r="C329" s="83"/>
      <c r="D329" s="84"/>
    </row>
    <row r="330" spans="1:4">
      <c r="A330" s="81"/>
      <c r="B330" s="85"/>
      <c r="C330" s="83"/>
      <c r="D330" s="84"/>
    </row>
    <row r="331" spans="1:4">
      <c r="A331" s="81"/>
      <c r="B331" s="85"/>
      <c r="C331" s="83"/>
      <c r="D331" s="84"/>
    </row>
    <row r="332" spans="1:4">
      <c r="A332" s="81"/>
      <c r="B332" s="85"/>
      <c r="C332" s="83"/>
      <c r="D332" s="84"/>
    </row>
    <row r="333" spans="1:4">
      <c r="A333" s="81"/>
      <c r="B333" s="85"/>
      <c r="C333" s="83"/>
      <c r="D333" s="84"/>
    </row>
    <row r="334" spans="1:4">
      <c r="A334" s="81"/>
      <c r="B334" s="85"/>
      <c r="C334" s="83"/>
      <c r="D334" s="84"/>
    </row>
    <row r="335" spans="1:4">
      <c r="A335" s="81"/>
      <c r="B335" s="85"/>
      <c r="C335" s="83"/>
      <c r="D335" s="84"/>
    </row>
    <row r="336" spans="1:4">
      <c r="A336" s="81"/>
      <c r="B336" s="85"/>
      <c r="C336" s="83"/>
      <c r="D336" s="84"/>
    </row>
    <row r="337" spans="1:4">
      <c r="A337" s="81"/>
      <c r="B337" s="85"/>
      <c r="C337" s="83"/>
      <c r="D337" s="84"/>
    </row>
    <row r="338" spans="1:4">
      <c r="A338" s="81"/>
      <c r="B338" s="85"/>
      <c r="C338" s="83"/>
      <c r="D338" s="84"/>
    </row>
    <row r="339" spans="1:4">
      <c r="A339" s="81"/>
      <c r="B339" s="85"/>
      <c r="C339" s="83"/>
      <c r="D339" s="84"/>
    </row>
    <row r="340" spans="1:4">
      <c r="A340" s="81"/>
      <c r="B340" s="85"/>
      <c r="C340" s="83"/>
      <c r="D340" s="84"/>
    </row>
    <row r="341" spans="1:4">
      <c r="A341" s="81"/>
      <c r="B341" s="85"/>
      <c r="C341" s="83"/>
      <c r="D341" s="84"/>
    </row>
    <row r="342" spans="1:4">
      <c r="A342" s="81"/>
      <c r="B342" s="85"/>
      <c r="C342" s="83"/>
      <c r="D342" s="84"/>
    </row>
    <row r="343" spans="1:4">
      <c r="A343" s="81"/>
      <c r="B343" s="85"/>
      <c r="C343" s="83"/>
      <c r="D343" s="84"/>
    </row>
    <row r="344" spans="1:4">
      <c r="A344" s="81"/>
      <c r="B344" s="85"/>
      <c r="C344" s="83"/>
      <c r="D344" s="84"/>
    </row>
    <row r="345" spans="1:4">
      <c r="A345" s="81"/>
      <c r="B345" s="85"/>
      <c r="C345" s="83"/>
      <c r="D345" s="84"/>
    </row>
    <row r="346" spans="1:4">
      <c r="A346" s="81"/>
      <c r="B346" s="85"/>
      <c r="C346" s="83"/>
      <c r="D346" s="84"/>
    </row>
    <row r="347" spans="1:4">
      <c r="A347" s="81"/>
      <c r="B347" s="85"/>
      <c r="C347" s="83"/>
      <c r="D347" s="84"/>
    </row>
    <row r="348" spans="1:4">
      <c r="A348" s="81"/>
      <c r="B348" s="85"/>
      <c r="C348" s="83"/>
      <c r="D348" s="84"/>
    </row>
    <row r="349" spans="1:4">
      <c r="A349" s="81"/>
      <c r="B349" s="85"/>
      <c r="C349" s="83"/>
      <c r="D349" s="84"/>
    </row>
    <row r="350" spans="1:4">
      <c r="A350" s="81"/>
      <c r="B350" s="85"/>
      <c r="C350" s="83"/>
      <c r="D350" s="84"/>
    </row>
    <row r="351" spans="1:4">
      <c r="A351" s="81"/>
      <c r="B351" s="85"/>
      <c r="C351" s="83"/>
      <c r="D351" s="84"/>
    </row>
    <row r="352" spans="1:4">
      <c r="A352" s="81"/>
      <c r="B352" s="85"/>
      <c r="C352" s="83"/>
      <c r="D352" s="84"/>
    </row>
    <row r="353" spans="1:4">
      <c r="A353" s="81"/>
      <c r="B353" s="85"/>
      <c r="C353" s="83"/>
      <c r="D353" s="84"/>
    </row>
    <row r="354" spans="1:4">
      <c r="A354" s="81"/>
      <c r="B354" s="85"/>
      <c r="C354" s="83"/>
      <c r="D354" s="84"/>
    </row>
    <row r="355" spans="1:4">
      <c r="A355" s="81"/>
      <c r="B355" s="85"/>
      <c r="C355" s="83"/>
      <c r="D355" s="84"/>
    </row>
    <row r="356" spans="1:4">
      <c r="A356" s="81"/>
      <c r="B356" s="85"/>
      <c r="C356" s="83"/>
      <c r="D356" s="84"/>
    </row>
    <row r="357" spans="1:4">
      <c r="A357" s="81"/>
      <c r="B357" s="85"/>
      <c r="C357" s="83"/>
      <c r="D357" s="84"/>
    </row>
    <row r="358" spans="1:4">
      <c r="A358" s="81"/>
      <c r="B358" s="85"/>
      <c r="C358" s="83"/>
      <c r="D358" s="84"/>
    </row>
    <row r="359" spans="1:4">
      <c r="A359" s="81"/>
      <c r="B359" s="85"/>
      <c r="C359" s="83"/>
      <c r="D359" s="84"/>
    </row>
    <row r="360" spans="1:4">
      <c r="A360" s="81"/>
      <c r="B360" s="85"/>
      <c r="C360" s="83"/>
      <c r="D360" s="84"/>
    </row>
    <row r="361" spans="1:4">
      <c r="A361" s="81"/>
      <c r="B361" s="85"/>
      <c r="C361" s="83"/>
      <c r="D361" s="84"/>
    </row>
    <row r="362" spans="1:4">
      <c r="A362" s="81"/>
      <c r="B362" s="85"/>
      <c r="C362" s="83"/>
      <c r="D362" s="84"/>
    </row>
    <row r="363" spans="1:4">
      <c r="A363" s="81"/>
      <c r="B363" s="85"/>
      <c r="C363" s="83"/>
      <c r="D363" s="84"/>
    </row>
    <row r="364" spans="1:4">
      <c r="A364" s="81"/>
      <c r="B364" s="85"/>
      <c r="C364" s="83"/>
      <c r="D364" s="84"/>
    </row>
    <row r="365" spans="1:4">
      <c r="A365" s="81"/>
      <c r="B365" s="85"/>
      <c r="C365" s="83"/>
      <c r="D365" s="84"/>
    </row>
    <row r="366" spans="1:4">
      <c r="A366" s="81"/>
      <c r="B366" s="85"/>
      <c r="C366" s="83"/>
      <c r="D366" s="84"/>
    </row>
    <row r="367" spans="1:4">
      <c r="A367" s="81"/>
      <c r="B367" s="85"/>
      <c r="C367" s="83"/>
      <c r="D367" s="84"/>
    </row>
    <row r="368" spans="1:4">
      <c r="A368" s="81"/>
      <c r="B368" s="85"/>
      <c r="C368" s="83"/>
      <c r="D368" s="84"/>
    </row>
    <row r="369" spans="1:4">
      <c r="A369" s="81"/>
      <c r="B369" s="85"/>
      <c r="C369" s="83"/>
      <c r="D369" s="84"/>
    </row>
    <row r="370" spans="1:4">
      <c r="A370" s="81"/>
      <c r="B370" s="85"/>
      <c r="C370" s="83"/>
      <c r="D370" s="84"/>
    </row>
    <row r="371" spans="1:4">
      <c r="A371" s="81"/>
      <c r="B371" s="85"/>
      <c r="C371" s="83"/>
      <c r="D371" s="84"/>
    </row>
    <row r="372" spans="1:4">
      <c r="A372" s="81"/>
      <c r="B372" s="85"/>
      <c r="C372" s="83"/>
      <c r="D372" s="84"/>
    </row>
    <row r="373" spans="1:4">
      <c r="A373" s="81"/>
      <c r="B373" s="85"/>
      <c r="C373" s="83"/>
      <c r="D373" s="84"/>
    </row>
    <row r="374" spans="1:4">
      <c r="A374" s="81"/>
      <c r="B374" s="85"/>
      <c r="C374" s="83"/>
      <c r="D374" s="84"/>
    </row>
    <row r="375" spans="1:4">
      <c r="A375" s="81"/>
      <c r="B375" s="85"/>
      <c r="C375" s="83"/>
      <c r="D375" s="84"/>
    </row>
    <row r="376" spans="1:4">
      <c r="A376" s="81"/>
      <c r="B376" s="85"/>
      <c r="C376" s="83"/>
      <c r="D376" s="84"/>
    </row>
    <row r="377" spans="1:4">
      <c r="A377" s="81"/>
      <c r="B377" s="85"/>
      <c r="C377" s="83"/>
      <c r="D377" s="84"/>
    </row>
    <row r="378" spans="1:4">
      <c r="A378" s="81"/>
      <c r="B378" s="85"/>
      <c r="C378" s="83"/>
      <c r="D378" s="84"/>
    </row>
    <row r="379" spans="1:4">
      <c r="A379" s="81"/>
      <c r="B379" s="85"/>
      <c r="C379" s="83"/>
      <c r="D379" s="84"/>
    </row>
    <row r="380" spans="1:4">
      <c r="A380" s="81"/>
      <c r="B380" s="85"/>
      <c r="C380" s="83"/>
      <c r="D380" s="84"/>
    </row>
    <row r="381" spans="1:4">
      <c r="A381" s="81"/>
      <c r="B381" s="85"/>
      <c r="C381" s="83"/>
      <c r="D381" s="84"/>
    </row>
    <row r="382" spans="1:4">
      <c r="A382" s="81"/>
      <c r="B382" s="85"/>
      <c r="C382" s="83"/>
      <c r="D382" s="84"/>
    </row>
    <row r="383" spans="1:4">
      <c r="A383" s="81"/>
      <c r="B383" s="85"/>
      <c r="C383" s="83"/>
      <c r="D383" s="84"/>
    </row>
    <row r="384" spans="1:4">
      <c r="A384" s="81"/>
      <c r="B384" s="85"/>
      <c r="C384" s="83"/>
      <c r="D384" s="84"/>
    </row>
    <row r="385" spans="1:4">
      <c r="A385" s="81"/>
      <c r="B385" s="85"/>
      <c r="C385" s="83"/>
      <c r="D385" s="84"/>
    </row>
    <row r="386" spans="1:4">
      <c r="A386" s="81"/>
      <c r="B386" s="85"/>
      <c r="C386" s="83"/>
      <c r="D386" s="84"/>
    </row>
    <row r="387" spans="1:4">
      <c r="A387" s="81"/>
      <c r="B387" s="85"/>
      <c r="C387" s="83"/>
      <c r="D387" s="84"/>
    </row>
    <row r="388" spans="1:4">
      <c r="A388" s="81"/>
      <c r="B388" s="85"/>
      <c r="C388" s="83"/>
      <c r="D388" s="84"/>
    </row>
    <row r="389" spans="1:4">
      <c r="A389" s="81"/>
      <c r="B389" s="85"/>
      <c r="C389" s="83"/>
      <c r="D389" s="84"/>
    </row>
    <row r="390" spans="1:4">
      <c r="A390" s="81"/>
      <c r="B390" s="85"/>
      <c r="C390" s="83"/>
      <c r="D390" s="84"/>
    </row>
    <row r="391" spans="1:4">
      <c r="A391" s="81"/>
      <c r="B391" s="85"/>
      <c r="C391" s="83"/>
      <c r="D391" s="84"/>
    </row>
    <row r="392" spans="1:4">
      <c r="A392" s="81"/>
      <c r="B392" s="85"/>
      <c r="C392" s="83"/>
      <c r="D392" s="84"/>
    </row>
    <row r="393" spans="1:4">
      <c r="A393" s="81"/>
      <c r="B393" s="85"/>
      <c r="C393" s="83"/>
      <c r="D393" s="84"/>
    </row>
    <row r="394" spans="1:4">
      <c r="A394" s="81"/>
      <c r="B394" s="85"/>
      <c r="C394" s="83"/>
      <c r="D394" s="84"/>
    </row>
    <row r="395" spans="1:4">
      <c r="A395" s="81"/>
      <c r="B395" s="85"/>
      <c r="C395" s="83"/>
      <c r="D395" s="84"/>
    </row>
    <row r="396" spans="1:4">
      <c r="A396" s="81"/>
      <c r="B396" s="85"/>
      <c r="C396" s="83"/>
      <c r="D396" s="84"/>
    </row>
    <row r="397" spans="1:4">
      <c r="A397" s="81"/>
      <c r="B397" s="85"/>
      <c r="C397" s="83"/>
      <c r="D397" s="84"/>
    </row>
    <row r="398" spans="1:4">
      <c r="A398" s="81"/>
      <c r="B398" s="85"/>
      <c r="C398" s="83"/>
      <c r="D398" s="84"/>
    </row>
    <row r="399" spans="1:4">
      <c r="A399" s="81"/>
      <c r="B399" s="85"/>
      <c r="C399" s="83"/>
      <c r="D399" s="84"/>
    </row>
    <row r="400" spans="1:4">
      <c r="A400" s="81"/>
      <c r="B400" s="85"/>
      <c r="C400" s="83"/>
      <c r="D400" s="84"/>
    </row>
    <row r="401" spans="1:4">
      <c r="A401" s="81"/>
      <c r="B401" s="85"/>
      <c r="C401" s="83"/>
      <c r="D401" s="84"/>
    </row>
    <row r="402" spans="1:4">
      <c r="A402" s="81"/>
      <c r="B402" s="85"/>
      <c r="C402" s="83"/>
      <c r="D402" s="84"/>
    </row>
    <row r="403" spans="1:4">
      <c r="A403" s="81"/>
      <c r="B403" s="85"/>
      <c r="C403" s="83"/>
      <c r="D403" s="84"/>
    </row>
    <row r="404" spans="1:4">
      <c r="A404" s="81"/>
      <c r="B404" s="85"/>
      <c r="C404" s="83"/>
      <c r="D404" s="84"/>
    </row>
    <row r="405" spans="1:4">
      <c r="A405" s="81"/>
      <c r="B405" s="85"/>
      <c r="C405" s="83"/>
      <c r="D405" s="84"/>
    </row>
    <row r="406" spans="1:4">
      <c r="A406" s="81"/>
      <c r="B406" s="85"/>
      <c r="C406" s="83"/>
      <c r="D406" s="84"/>
    </row>
    <row r="407" spans="1:4">
      <c r="A407" s="81"/>
      <c r="B407" s="85"/>
      <c r="C407" s="83"/>
      <c r="D407" s="84"/>
    </row>
    <row r="408" spans="1:4">
      <c r="A408" s="81"/>
      <c r="B408" s="85"/>
      <c r="C408" s="83"/>
      <c r="D408" s="84"/>
    </row>
    <row r="409" spans="1:4">
      <c r="A409" s="81"/>
      <c r="B409" s="85"/>
      <c r="C409" s="83"/>
      <c r="D409" s="84"/>
    </row>
    <row r="410" spans="1:4">
      <c r="A410" s="81"/>
      <c r="B410" s="85"/>
      <c r="C410" s="83"/>
      <c r="D410" s="84"/>
    </row>
    <row r="411" spans="1:4">
      <c r="A411" s="81"/>
      <c r="B411" s="85"/>
      <c r="C411" s="83"/>
      <c r="D411" s="84"/>
    </row>
    <row r="412" spans="1:4">
      <c r="A412" s="81"/>
      <c r="B412" s="85"/>
      <c r="C412" s="83"/>
      <c r="D412" s="84"/>
    </row>
    <row r="413" spans="1:4">
      <c r="A413" s="81"/>
      <c r="B413" s="85"/>
      <c r="C413" s="83"/>
      <c r="D413" s="84"/>
    </row>
    <row r="414" spans="1:4">
      <c r="A414" s="81"/>
      <c r="B414" s="85"/>
      <c r="C414" s="83"/>
      <c r="D414" s="84"/>
    </row>
    <row r="415" spans="1:4">
      <c r="A415" s="81"/>
      <c r="B415" s="85"/>
      <c r="C415" s="83"/>
      <c r="D415" s="84"/>
    </row>
    <row r="416" spans="1:4">
      <c r="A416" s="81"/>
      <c r="B416" s="85"/>
      <c r="C416" s="83"/>
      <c r="D416" s="84"/>
    </row>
    <row r="417" spans="1:4">
      <c r="A417" s="81"/>
      <c r="B417" s="85"/>
      <c r="C417" s="83"/>
      <c r="D417" s="84"/>
    </row>
    <row r="418" spans="1:4">
      <c r="A418" s="81"/>
      <c r="B418" s="85"/>
      <c r="C418" s="83"/>
      <c r="D418" s="84"/>
    </row>
    <row r="419" spans="1:4">
      <c r="A419" s="81"/>
      <c r="B419" s="85"/>
      <c r="C419" s="83"/>
      <c r="D419" s="84"/>
    </row>
    <row r="420" spans="1:4">
      <c r="A420" s="81"/>
      <c r="B420" s="85"/>
      <c r="C420" s="83"/>
      <c r="D420" s="84"/>
    </row>
    <row r="421" spans="1:4">
      <c r="A421" s="81"/>
      <c r="B421" s="85"/>
      <c r="C421" s="83"/>
      <c r="D421" s="84"/>
    </row>
    <row r="422" spans="1:4">
      <c r="A422" s="81"/>
      <c r="B422" s="85"/>
      <c r="C422" s="83"/>
      <c r="D422" s="84"/>
    </row>
    <row r="423" spans="1:4">
      <c r="A423" s="81"/>
      <c r="B423" s="85"/>
      <c r="C423" s="83"/>
      <c r="D423" s="84"/>
    </row>
    <row r="424" spans="1:4">
      <c r="A424" s="81"/>
      <c r="B424" s="85"/>
      <c r="C424" s="83"/>
      <c r="D424" s="84"/>
    </row>
    <row r="425" spans="1:4">
      <c r="A425" s="81"/>
      <c r="B425" s="85"/>
      <c r="C425" s="83"/>
      <c r="D425" s="84"/>
    </row>
    <row r="426" spans="1:4">
      <c r="A426" s="81"/>
      <c r="B426" s="85"/>
      <c r="C426" s="83"/>
      <c r="D426" s="84"/>
    </row>
    <row r="427" spans="1:4">
      <c r="A427" s="81"/>
      <c r="B427" s="85"/>
      <c r="C427" s="83"/>
      <c r="D427" s="84"/>
    </row>
    <row r="428" spans="1:4">
      <c r="A428" s="81"/>
      <c r="B428" s="85"/>
      <c r="C428" s="83"/>
      <c r="D428" s="84"/>
    </row>
    <row r="429" spans="1:4">
      <c r="A429" s="81"/>
      <c r="B429" s="85"/>
      <c r="C429" s="83"/>
      <c r="D429" s="84"/>
    </row>
    <row r="430" spans="1:4">
      <c r="A430" s="81"/>
      <c r="B430" s="85"/>
      <c r="C430" s="83"/>
      <c r="D430" s="84"/>
    </row>
    <row r="431" spans="1:4">
      <c r="A431" s="81"/>
      <c r="B431" s="85"/>
      <c r="C431" s="83"/>
      <c r="D431" s="84"/>
    </row>
    <row r="432" spans="1:4">
      <c r="A432" s="81"/>
      <c r="B432" s="85"/>
      <c r="C432" s="83"/>
      <c r="D432" s="84"/>
    </row>
    <row r="433" spans="1:4">
      <c r="A433" s="81"/>
      <c r="B433" s="85"/>
      <c r="C433" s="83"/>
      <c r="D433" s="84"/>
    </row>
    <row r="434" spans="1:4">
      <c r="A434" s="81"/>
      <c r="B434" s="85"/>
      <c r="C434" s="83"/>
      <c r="D434" s="84"/>
    </row>
    <row r="435" spans="1:4">
      <c r="A435" s="81"/>
      <c r="B435" s="85"/>
      <c r="C435" s="83"/>
      <c r="D435" s="84"/>
    </row>
    <row r="436" spans="1:4">
      <c r="A436" s="81"/>
      <c r="B436" s="85"/>
      <c r="C436" s="83"/>
      <c r="D436" s="84"/>
    </row>
    <row r="437" spans="1:4">
      <c r="A437" s="81"/>
      <c r="B437" s="85"/>
      <c r="C437" s="83"/>
      <c r="D437" s="84"/>
    </row>
    <row r="438" spans="1:4">
      <c r="A438" s="81"/>
      <c r="B438" s="85"/>
      <c r="C438" s="83"/>
      <c r="D438" s="84"/>
    </row>
    <row r="439" spans="1:4">
      <c r="A439" s="81"/>
      <c r="B439" s="85"/>
      <c r="C439" s="83"/>
      <c r="D439" s="84"/>
    </row>
    <row r="440" spans="1:4">
      <c r="A440" s="81"/>
      <c r="B440" s="85"/>
      <c r="C440" s="83"/>
      <c r="D440" s="84"/>
    </row>
    <row r="441" spans="1:4">
      <c r="A441" s="81"/>
      <c r="B441" s="85"/>
      <c r="C441" s="83"/>
      <c r="D441" s="84"/>
    </row>
    <row r="442" spans="1:4">
      <c r="A442" s="81"/>
      <c r="B442" s="85"/>
      <c r="C442" s="83"/>
      <c r="D442" s="84"/>
    </row>
    <row r="443" spans="1:4">
      <c r="A443" s="81"/>
      <c r="B443" s="85"/>
      <c r="C443" s="83"/>
      <c r="D443" s="84"/>
    </row>
    <row r="444" spans="1:4">
      <c r="A444" s="81"/>
      <c r="B444" s="85"/>
      <c r="C444" s="83"/>
      <c r="D444" s="84"/>
    </row>
    <row r="445" spans="1:4">
      <c r="A445" s="81"/>
      <c r="B445" s="85"/>
      <c r="C445" s="83"/>
      <c r="D445" s="84"/>
    </row>
    <row r="446" spans="1:4">
      <c r="A446" s="81"/>
      <c r="B446" s="85"/>
      <c r="C446" s="83"/>
      <c r="D446" s="84"/>
    </row>
    <row r="447" spans="1:4">
      <c r="A447" s="81"/>
      <c r="B447" s="85"/>
      <c r="C447" s="83"/>
      <c r="D447" s="84"/>
    </row>
    <row r="448" spans="1:4">
      <c r="A448" s="81"/>
      <c r="B448" s="85"/>
      <c r="C448" s="83"/>
      <c r="D448" s="84"/>
    </row>
    <row r="449" spans="1:4">
      <c r="A449" s="81"/>
      <c r="B449" s="85"/>
      <c r="C449" s="83"/>
      <c r="D449" s="84"/>
    </row>
    <row r="450" spans="1:4">
      <c r="A450" s="81"/>
      <c r="B450" s="85"/>
      <c r="C450" s="83"/>
      <c r="D450" s="84"/>
    </row>
    <row r="451" spans="1:4">
      <c r="A451" s="81"/>
      <c r="B451" s="85"/>
      <c r="C451" s="83"/>
      <c r="D451" s="84"/>
    </row>
    <row r="452" spans="1:4">
      <c r="A452" s="81"/>
      <c r="B452" s="85"/>
      <c r="C452" s="83"/>
      <c r="D452" s="84"/>
    </row>
    <row r="453" spans="1:4">
      <c r="A453" s="81"/>
      <c r="B453" s="85"/>
      <c r="C453" s="83"/>
      <c r="D453" s="84"/>
    </row>
    <row r="454" spans="1:4">
      <c r="A454" s="81"/>
      <c r="B454" s="85"/>
      <c r="C454" s="83"/>
      <c r="D454" s="84"/>
    </row>
    <row r="455" spans="1:4">
      <c r="A455" s="81"/>
      <c r="B455" s="85"/>
      <c r="C455" s="83"/>
      <c r="D455" s="84"/>
    </row>
    <row r="456" spans="1:4">
      <c r="A456" s="81"/>
      <c r="B456" s="85"/>
      <c r="C456" s="83"/>
      <c r="D456" s="84"/>
    </row>
    <row r="457" spans="1:4">
      <c r="A457" s="81"/>
      <c r="B457" s="85"/>
      <c r="C457" s="83"/>
      <c r="D457" s="84"/>
    </row>
    <row r="458" spans="1:4">
      <c r="A458" s="81"/>
      <c r="B458" s="85"/>
      <c r="C458" s="83"/>
      <c r="D458" s="84"/>
    </row>
    <row r="459" spans="1:4">
      <c r="A459" s="81"/>
      <c r="B459" s="85"/>
      <c r="C459" s="83"/>
      <c r="D459" s="84"/>
    </row>
    <row r="460" spans="1:4">
      <c r="A460" s="81"/>
      <c r="B460" s="85"/>
      <c r="C460" s="83"/>
      <c r="D460" s="84"/>
    </row>
    <row r="461" spans="1:4">
      <c r="A461" s="81"/>
      <c r="B461" s="85"/>
      <c r="C461" s="83"/>
      <c r="D461" s="84"/>
    </row>
    <row r="462" spans="1:4">
      <c r="A462" s="81"/>
      <c r="B462" s="85"/>
      <c r="C462" s="83"/>
      <c r="D462" s="84"/>
    </row>
    <row r="463" spans="1:4">
      <c r="A463" s="81"/>
      <c r="B463" s="85"/>
      <c r="C463" s="83"/>
      <c r="D463" s="84"/>
    </row>
    <row r="464" spans="1:4">
      <c r="A464" s="81"/>
      <c r="B464" s="85"/>
      <c r="C464" s="83"/>
      <c r="D464" s="84"/>
    </row>
    <row r="465" spans="1:4">
      <c r="A465" s="81"/>
      <c r="B465" s="85"/>
      <c r="C465" s="83"/>
      <c r="D465" s="84"/>
    </row>
    <row r="466" spans="1:4">
      <c r="A466" s="81"/>
      <c r="B466" s="85"/>
      <c r="C466" s="83"/>
      <c r="D466" s="84"/>
    </row>
    <row r="467" spans="1:4">
      <c r="A467" s="81"/>
      <c r="B467" s="85"/>
      <c r="C467" s="83"/>
      <c r="D467" s="84"/>
    </row>
    <row r="468" spans="1:4">
      <c r="A468" s="81"/>
      <c r="B468" s="85"/>
      <c r="C468" s="83"/>
      <c r="D468" s="84"/>
    </row>
    <row r="469" spans="1:4">
      <c r="A469" s="81"/>
      <c r="B469" s="85"/>
      <c r="C469" s="83"/>
      <c r="D469" s="84"/>
    </row>
    <row r="470" spans="1:4">
      <c r="A470" s="81"/>
      <c r="B470" s="85"/>
      <c r="C470" s="83"/>
      <c r="D470" s="84"/>
    </row>
    <row r="471" spans="1:4">
      <c r="A471" s="81"/>
      <c r="B471" s="85"/>
      <c r="C471" s="83"/>
      <c r="D471" s="84"/>
    </row>
    <row r="472" spans="1:4">
      <c r="A472" s="81"/>
      <c r="B472" s="85"/>
      <c r="C472" s="83"/>
      <c r="D472" s="84"/>
    </row>
    <row r="473" spans="1:4">
      <c r="A473" s="81"/>
      <c r="B473" s="85"/>
      <c r="C473" s="83"/>
      <c r="D473" s="84"/>
    </row>
    <row r="474" spans="1:4">
      <c r="A474" s="81"/>
      <c r="B474" s="85"/>
      <c r="C474" s="83"/>
      <c r="D474" s="84"/>
    </row>
    <row r="475" spans="1:4">
      <c r="A475" s="81"/>
      <c r="B475" s="85"/>
      <c r="C475" s="83"/>
      <c r="D475" s="84"/>
    </row>
    <row r="476" spans="1:4">
      <c r="A476" s="81"/>
      <c r="B476" s="85"/>
      <c r="C476" s="83"/>
      <c r="D476" s="84"/>
    </row>
    <row r="477" spans="1:4">
      <c r="A477" s="81"/>
      <c r="B477" s="85"/>
      <c r="C477" s="83"/>
      <c r="D477" s="84"/>
    </row>
    <row r="478" spans="1:4">
      <c r="A478" s="81"/>
      <c r="B478" s="85"/>
      <c r="C478" s="83"/>
      <c r="D478" s="84"/>
    </row>
    <row r="479" spans="1:4">
      <c r="A479" s="81"/>
      <c r="B479" s="85"/>
      <c r="C479" s="83"/>
      <c r="D479" s="84"/>
    </row>
    <row r="480" spans="1:4">
      <c r="A480" s="81"/>
      <c r="B480" s="85"/>
      <c r="C480" s="83"/>
      <c r="D480" s="84"/>
    </row>
    <row r="481" spans="1:4">
      <c r="A481" s="81"/>
      <c r="B481" s="85"/>
      <c r="C481" s="83"/>
      <c r="D481" s="84"/>
    </row>
    <row r="482" spans="1:4">
      <c r="A482" s="81"/>
      <c r="B482" s="85"/>
      <c r="C482" s="83"/>
      <c r="D482" s="84"/>
    </row>
    <row r="483" spans="1:4">
      <c r="A483" s="81"/>
      <c r="B483" s="85"/>
      <c r="C483" s="83"/>
      <c r="D483" s="84"/>
    </row>
    <row r="484" spans="1:4">
      <c r="A484" s="81"/>
      <c r="B484" s="85"/>
      <c r="C484" s="83"/>
      <c r="D484" s="84"/>
    </row>
    <row r="485" spans="1:4">
      <c r="A485" s="81"/>
      <c r="B485" s="85"/>
      <c r="C485" s="83"/>
      <c r="D485" s="84"/>
    </row>
    <row r="486" spans="1:4">
      <c r="A486" s="81"/>
      <c r="B486" s="85"/>
      <c r="C486" s="83"/>
      <c r="D486" s="84"/>
    </row>
    <row r="487" spans="1:4">
      <c r="A487" s="81"/>
      <c r="B487" s="85"/>
      <c r="C487" s="83"/>
      <c r="D487" s="84"/>
    </row>
    <row r="488" spans="1:4">
      <c r="A488" s="81"/>
      <c r="B488" s="85"/>
      <c r="C488" s="83"/>
      <c r="D488" s="84"/>
    </row>
    <row r="489" spans="1:4">
      <c r="A489" s="81"/>
      <c r="B489" s="85"/>
      <c r="C489" s="83"/>
      <c r="D489" s="84"/>
    </row>
    <row r="490" spans="1:4">
      <c r="A490" s="81"/>
      <c r="B490" s="85"/>
      <c r="C490" s="83"/>
      <c r="D490" s="84"/>
    </row>
    <row r="491" spans="1:4">
      <c r="A491" s="81"/>
      <c r="B491" s="85"/>
      <c r="C491" s="83"/>
      <c r="D491" s="84"/>
    </row>
    <row r="492" spans="1:4">
      <c r="A492" s="81"/>
      <c r="B492" s="85"/>
      <c r="C492" s="83"/>
      <c r="D492" s="84"/>
    </row>
    <row r="493" spans="1:4">
      <c r="A493" s="81"/>
      <c r="B493" s="85"/>
      <c r="C493" s="83"/>
      <c r="D493" s="84"/>
    </row>
    <row r="494" spans="1:4">
      <c r="A494" s="81"/>
      <c r="B494" s="85"/>
      <c r="C494" s="83"/>
      <c r="D494" s="84"/>
    </row>
    <row r="495" spans="1:4">
      <c r="A495" s="81"/>
      <c r="B495" s="85"/>
      <c r="C495" s="83"/>
      <c r="D495" s="84"/>
    </row>
    <row r="496" spans="1:4">
      <c r="A496" s="81"/>
      <c r="B496" s="85"/>
      <c r="C496" s="83"/>
      <c r="D496" s="84"/>
    </row>
    <row r="497" spans="1:4">
      <c r="A497" s="81"/>
      <c r="B497" s="85"/>
      <c r="C497" s="83"/>
      <c r="D497" s="84"/>
    </row>
    <row r="498" spans="1:4">
      <c r="A498" s="81"/>
      <c r="B498" s="85"/>
      <c r="C498" s="83"/>
      <c r="D498" s="84"/>
    </row>
    <row r="499" spans="1:4">
      <c r="A499" s="81"/>
      <c r="B499" s="85"/>
      <c r="C499" s="83"/>
      <c r="D499" s="84"/>
    </row>
    <row r="500" spans="1:4">
      <c r="A500" s="81"/>
      <c r="B500" s="85"/>
      <c r="C500" s="83"/>
      <c r="D500" s="84"/>
    </row>
    <row r="501" spans="1:4">
      <c r="A501" s="81"/>
      <c r="B501" s="85"/>
      <c r="C501" s="83"/>
      <c r="D501" s="84"/>
    </row>
    <row r="502" spans="1:4">
      <c r="A502" s="81"/>
      <c r="B502" s="85"/>
      <c r="C502" s="83"/>
      <c r="D502" s="84"/>
    </row>
    <row r="503" spans="1:4">
      <c r="A503" s="81"/>
      <c r="B503" s="85"/>
      <c r="C503" s="83"/>
      <c r="D503" s="84"/>
    </row>
    <row r="504" spans="1:4">
      <c r="A504" s="81"/>
      <c r="B504" s="85"/>
      <c r="C504" s="83"/>
      <c r="D504" s="84"/>
    </row>
    <row r="505" spans="1:4">
      <c r="A505" s="81"/>
      <c r="B505" s="85"/>
      <c r="C505" s="83"/>
      <c r="D505" s="84"/>
    </row>
    <row r="506" spans="1:4">
      <c r="A506" s="81"/>
      <c r="B506" s="85"/>
      <c r="C506" s="83"/>
      <c r="D506" s="84"/>
    </row>
    <row r="507" spans="1:4">
      <c r="A507" s="81"/>
      <c r="B507" s="85"/>
      <c r="C507" s="83"/>
      <c r="D507" s="84"/>
    </row>
    <row r="508" spans="1:4">
      <c r="A508" s="81"/>
      <c r="B508" s="85"/>
      <c r="C508" s="83"/>
      <c r="D508" s="84"/>
    </row>
    <row r="509" spans="1:4">
      <c r="A509" s="81"/>
      <c r="B509" s="85"/>
      <c r="C509" s="83"/>
      <c r="D509" s="84"/>
    </row>
    <row r="510" spans="1:4">
      <c r="A510" s="81"/>
      <c r="B510" s="85"/>
      <c r="C510" s="83"/>
      <c r="D510" s="84"/>
    </row>
    <row r="511" spans="1:4">
      <c r="A511" s="81"/>
      <c r="B511" s="85"/>
      <c r="C511" s="83"/>
      <c r="D511" s="84"/>
    </row>
    <row r="512" spans="1:4">
      <c r="A512" s="81"/>
      <c r="B512" s="85"/>
      <c r="C512" s="83"/>
      <c r="D512" s="84"/>
    </row>
    <row r="513" spans="1:4">
      <c r="A513" s="81"/>
      <c r="B513" s="85"/>
      <c r="C513" s="83"/>
      <c r="D513" s="84"/>
    </row>
    <row r="514" spans="1:4">
      <c r="A514" s="81"/>
      <c r="B514" s="85"/>
      <c r="C514" s="83"/>
      <c r="D514" s="84"/>
    </row>
    <row r="515" spans="1:4">
      <c r="A515" s="81"/>
      <c r="B515" s="85"/>
      <c r="C515" s="83"/>
      <c r="D515" s="84"/>
    </row>
    <row r="516" spans="1:4">
      <c r="A516" s="81"/>
      <c r="B516" s="85"/>
      <c r="C516" s="83"/>
      <c r="D516" s="84"/>
    </row>
    <row r="517" spans="1:4">
      <c r="A517" s="81"/>
      <c r="B517" s="85"/>
      <c r="C517" s="83"/>
      <c r="D517" s="84"/>
    </row>
    <row r="518" spans="1:4">
      <c r="A518" s="81"/>
      <c r="B518" s="85"/>
      <c r="C518" s="83"/>
      <c r="D518" s="84"/>
    </row>
    <row r="519" spans="1:4">
      <c r="A519" s="81"/>
      <c r="B519" s="85"/>
      <c r="C519" s="83"/>
      <c r="D519" s="84"/>
    </row>
    <row r="520" spans="1:4">
      <c r="A520" s="81"/>
      <c r="B520" s="85"/>
      <c r="C520" s="83"/>
      <c r="D520" s="84"/>
    </row>
    <row r="521" spans="1:4">
      <c r="A521" s="81"/>
      <c r="B521" s="85"/>
      <c r="C521" s="83"/>
      <c r="D521" s="84"/>
    </row>
    <row r="522" spans="1:4">
      <c r="A522" s="81"/>
      <c r="B522" s="85"/>
      <c r="C522" s="83"/>
      <c r="D522" s="84"/>
    </row>
    <row r="523" spans="1:4">
      <c r="A523" s="81"/>
      <c r="B523" s="85"/>
      <c r="C523" s="83"/>
      <c r="D523" s="84"/>
    </row>
    <row r="524" spans="1:4">
      <c r="A524" s="81"/>
      <c r="B524" s="85"/>
      <c r="C524" s="83"/>
      <c r="D524" s="84"/>
    </row>
    <row r="525" spans="1:4">
      <c r="A525" s="81"/>
      <c r="B525" s="85"/>
      <c r="C525" s="83"/>
      <c r="D525" s="84"/>
    </row>
    <row r="526" spans="1:4">
      <c r="A526" s="81"/>
      <c r="B526" s="85"/>
      <c r="C526" s="83"/>
      <c r="D526" s="84"/>
    </row>
    <row r="527" spans="1:4">
      <c r="A527" s="81"/>
      <c r="B527" s="85"/>
      <c r="C527" s="83"/>
      <c r="D527" s="84"/>
    </row>
    <row r="528" spans="1:4">
      <c r="A528" s="81"/>
      <c r="B528" s="85"/>
      <c r="C528" s="83"/>
      <c r="D528" s="84"/>
    </row>
    <row r="529" spans="1:4">
      <c r="A529" s="81"/>
      <c r="B529" s="85"/>
      <c r="C529" s="83"/>
      <c r="D529" s="84"/>
    </row>
    <row r="530" spans="1:4">
      <c r="A530" s="81"/>
      <c r="B530" s="85"/>
      <c r="C530" s="83"/>
      <c r="D530" s="84"/>
    </row>
    <row r="531" spans="1:4">
      <c r="A531" s="81"/>
      <c r="B531" s="85"/>
      <c r="C531" s="83"/>
      <c r="D531" s="84"/>
    </row>
    <row r="532" spans="1:4">
      <c r="A532" s="81"/>
      <c r="B532" s="85"/>
      <c r="C532" s="83"/>
      <c r="D532" s="84"/>
    </row>
    <row r="533" spans="1:4">
      <c r="A533" s="81"/>
      <c r="B533" s="85"/>
      <c r="C533" s="83"/>
      <c r="D533" s="84"/>
    </row>
    <row r="534" spans="1:4">
      <c r="A534" s="81"/>
      <c r="B534" s="85"/>
      <c r="C534" s="83"/>
      <c r="D534" s="84"/>
    </row>
    <row r="535" spans="1:4">
      <c r="A535" s="81"/>
      <c r="B535" s="85"/>
      <c r="C535" s="83"/>
      <c r="D535" s="84"/>
    </row>
    <row r="536" spans="1:4">
      <c r="A536" s="81"/>
      <c r="B536" s="85"/>
      <c r="C536" s="83"/>
      <c r="D536" s="84"/>
    </row>
    <row r="537" spans="1:4">
      <c r="A537" s="81"/>
      <c r="B537" s="85"/>
      <c r="C537" s="83"/>
      <c r="D537" s="84"/>
    </row>
    <row r="538" spans="1:4">
      <c r="A538" s="81"/>
      <c r="B538" s="85"/>
      <c r="C538" s="83"/>
      <c r="D538" s="84"/>
    </row>
    <row r="539" spans="1:4">
      <c r="A539" s="81"/>
      <c r="B539" s="85"/>
      <c r="C539" s="83"/>
      <c r="D539" s="84"/>
    </row>
    <row r="540" spans="1:4">
      <c r="A540" s="81"/>
      <c r="B540" s="85"/>
      <c r="C540" s="83"/>
      <c r="D540" s="84"/>
    </row>
    <row r="541" spans="1:4">
      <c r="A541" s="81"/>
      <c r="B541" s="85"/>
      <c r="C541" s="83"/>
      <c r="D541" s="84"/>
    </row>
    <row r="542" spans="1:4">
      <c r="A542" s="81"/>
      <c r="B542" s="85"/>
      <c r="C542" s="83"/>
      <c r="D542" s="84"/>
    </row>
    <row r="543" spans="1:4">
      <c r="A543" s="81"/>
      <c r="B543" s="85"/>
      <c r="C543" s="83"/>
      <c r="D543" s="84"/>
    </row>
    <row r="544" spans="1:4">
      <c r="A544" s="81"/>
      <c r="B544" s="85"/>
      <c r="C544" s="83"/>
      <c r="D544" s="84"/>
    </row>
    <row r="545" spans="1:4">
      <c r="A545" s="81"/>
      <c r="B545" s="85"/>
      <c r="C545" s="83"/>
      <c r="D545" s="84"/>
    </row>
    <row r="546" spans="1:4">
      <c r="A546" s="81"/>
      <c r="B546" s="85"/>
      <c r="C546" s="83"/>
      <c r="D546" s="84"/>
    </row>
    <row r="547" spans="1:4">
      <c r="A547" s="81"/>
      <c r="B547" s="85"/>
      <c r="C547" s="83"/>
      <c r="D547" s="84"/>
    </row>
    <row r="548" spans="1:4">
      <c r="A548" s="81"/>
      <c r="B548" s="85"/>
      <c r="C548" s="83"/>
      <c r="D548" s="84"/>
    </row>
    <row r="549" spans="1:4">
      <c r="A549" s="81"/>
      <c r="B549" s="85"/>
      <c r="C549" s="83"/>
      <c r="D549" s="84"/>
    </row>
    <row r="550" spans="1:4">
      <c r="A550" s="81"/>
      <c r="B550" s="85"/>
      <c r="C550" s="83"/>
      <c r="D550" s="84"/>
    </row>
    <row r="551" spans="1:4">
      <c r="A551" s="81"/>
      <c r="B551" s="85"/>
      <c r="C551" s="83"/>
      <c r="D551" s="84"/>
    </row>
    <row r="552" spans="1:4">
      <c r="A552" s="81"/>
      <c r="B552" s="85"/>
      <c r="C552" s="83"/>
      <c r="D552" s="84"/>
    </row>
    <row r="553" spans="1:4">
      <c r="A553" s="81"/>
      <c r="B553" s="85"/>
      <c r="C553" s="83"/>
      <c r="D553" s="84"/>
    </row>
    <row r="554" spans="1:4">
      <c r="A554" s="81"/>
      <c r="B554" s="85"/>
      <c r="C554" s="83"/>
      <c r="D554" s="84"/>
    </row>
    <row r="555" spans="1:4">
      <c r="A555" s="81"/>
      <c r="B555" s="85"/>
      <c r="C555" s="83"/>
      <c r="D555" s="84"/>
    </row>
    <row r="556" spans="1:4">
      <c r="A556" s="81"/>
      <c r="B556" s="85"/>
      <c r="C556" s="83"/>
      <c r="D556" s="84"/>
    </row>
    <row r="557" spans="1:4">
      <c r="A557" s="81"/>
      <c r="B557" s="85"/>
      <c r="C557" s="83"/>
      <c r="D557" s="84"/>
    </row>
    <row r="558" spans="1:4">
      <c r="A558" s="81"/>
      <c r="B558" s="85"/>
      <c r="C558" s="83"/>
      <c r="D558" s="84"/>
    </row>
    <row r="559" spans="1:4">
      <c r="A559" s="81"/>
      <c r="B559" s="85"/>
      <c r="C559" s="83"/>
      <c r="D559" s="84"/>
    </row>
    <row r="560" spans="1:4">
      <c r="A560" s="81"/>
      <c r="B560" s="85"/>
      <c r="C560" s="83"/>
      <c r="D560" s="84"/>
    </row>
    <row r="561" spans="1:4">
      <c r="A561" s="81"/>
      <c r="B561" s="85"/>
      <c r="C561" s="83"/>
      <c r="D561" s="84"/>
    </row>
    <row r="562" spans="1:4">
      <c r="A562" s="81"/>
      <c r="B562" s="85"/>
      <c r="C562" s="83"/>
      <c r="D562" s="84"/>
    </row>
    <row r="563" spans="1:4">
      <c r="A563" s="81"/>
      <c r="B563" s="85"/>
      <c r="C563" s="83"/>
      <c r="D563" s="84"/>
    </row>
    <row r="564" spans="1:4">
      <c r="A564" s="81"/>
      <c r="B564" s="85"/>
      <c r="C564" s="83"/>
      <c r="D564" s="84"/>
    </row>
    <row r="565" spans="1:4">
      <c r="A565" s="81"/>
      <c r="B565" s="85"/>
      <c r="C565" s="83"/>
      <c r="D565" s="84"/>
    </row>
    <row r="566" spans="1:4">
      <c r="A566" s="81"/>
      <c r="B566" s="85"/>
      <c r="C566" s="83"/>
      <c r="D566" s="84"/>
    </row>
    <row r="567" spans="1:4">
      <c r="A567" s="81"/>
      <c r="B567" s="85"/>
      <c r="C567" s="83"/>
      <c r="D567" s="84"/>
    </row>
    <row r="568" spans="1:4">
      <c r="A568" s="81"/>
      <c r="B568" s="85"/>
      <c r="C568" s="83"/>
      <c r="D568" s="84"/>
    </row>
    <row r="569" spans="1:4">
      <c r="A569" s="81"/>
      <c r="B569" s="85"/>
      <c r="C569" s="83"/>
      <c r="D569" s="84"/>
    </row>
    <row r="570" spans="1:4">
      <c r="A570" s="81"/>
      <c r="B570" s="85"/>
      <c r="C570" s="83"/>
      <c r="D570" s="84"/>
    </row>
    <row r="571" spans="1:4">
      <c r="A571" s="81"/>
      <c r="B571" s="85"/>
      <c r="C571" s="83"/>
      <c r="D571" s="84"/>
    </row>
    <row r="572" spans="1:4">
      <c r="A572" s="81"/>
      <c r="B572" s="85"/>
      <c r="C572" s="83"/>
      <c r="D572" s="84"/>
    </row>
    <row r="573" spans="1:4">
      <c r="A573" s="81"/>
      <c r="B573" s="85"/>
      <c r="C573" s="83"/>
      <c r="D573" s="84"/>
    </row>
    <row r="574" spans="1:4">
      <c r="A574" s="81"/>
      <c r="B574" s="85"/>
      <c r="C574" s="83"/>
      <c r="D574" s="84"/>
    </row>
    <row r="575" spans="1:4">
      <c r="A575" s="81"/>
      <c r="B575" s="85"/>
      <c r="C575" s="83"/>
      <c r="D575" s="84"/>
    </row>
    <row r="576" spans="1:4">
      <c r="A576" s="81"/>
      <c r="B576" s="85"/>
      <c r="C576" s="83"/>
      <c r="D576" s="84"/>
    </row>
    <row r="577" spans="1:4">
      <c r="A577" s="81"/>
      <c r="B577" s="85"/>
      <c r="C577" s="83"/>
      <c r="D577" s="84"/>
    </row>
    <row r="578" spans="1:4">
      <c r="A578" s="81"/>
      <c r="B578" s="85"/>
      <c r="C578" s="83"/>
      <c r="D578" s="84"/>
    </row>
    <row r="579" spans="1:4">
      <c r="A579" s="81"/>
      <c r="B579" s="85"/>
      <c r="C579" s="83"/>
      <c r="D579" s="84"/>
    </row>
    <row r="580" spans="1:4">
      <c r="A580" s="81"/>
      <c r="B580" s="85"/>
      <c r="C580" s="83"/>
      <c r="D580" s="84"/>
    </row>
    <row r="581" spans="1:4">
      <c r="A581" s="81"/>
      <c r="B581" s="85"/>
      <c r="C581" s="83"/>
      <c r="D581" s="84"/>
    </row>
    <row r="582" spans="1:4">
      <c r="A582" s="81"/>
      <c r="B582" s="85"/>
      <c r="C582" s="83"/>
      <c r="D582" s="84"/>
    </row>
    <row r="583" spans="1:4">
      <c r="A583" s="81"/>
      <c r="B583" s="85"/>
      <c r="C583" s="83"/>
      <c r="D583" s="84"/>
    </row>
    <row r="584" spans="1:4">
      <c r="A584" s="81"/>
      <c r="B584" s="85"/>
      <c r="C584" s="83"/>
      <c r="D584" s="84"/>
    </row>
    <row r="585" spans="1:4">
      <c r="A585" s="81"/>
      <c r="B585" s="85"/>
      <c r="C585" s="83"/>
      <c r="D585" s="84"/>
    </row>
    <row r="586" spans="1:4">
      <c r="A586" s="81"/>
      <c r="B586" s="85"/>
      <c r="C586" s="83"/>
      <c r="D586" s="84"/>
    </row>
    <row r="587" spans="1:4">
      <c r="A587" s="81"/>
      <c r="B587" s="85"/>
      <c r="C587" s="83"/>
      <c r="D587" s="84"/>
    </row>
    <row r="588" spans="1:4">
      <c r="A588" s="81"/>
      <c r="B588" s="85"/>
      <c r="C588" s="83"/>
      <c r="D588" s="84"/>
    </row>
    <row r="589" spans="1:4">
      <c r="A589" s="81"/>
      <c r="B589" s="85"/>
      <c r="C589" s="83"/>
      <c r="D589" s="84"/>
    </row>
    <row r="590" spans="1:4">
      <c r="A590" s="81"/>
      <c r="B590" s="85"/>
      <c r="C590" s="83"/>
      <c r="D590" s="84"/>
    </row>
    <row r="591" spans="1:4">
      <c r="A591" s="81"/>
      <c r="B591" s="85"/>
      <c r="C591" s="83"/>
      <c r="D591" s="84"/>
    </row>
    <row r="592" spans="1:4">
      <c r="A592" s="81"/>
      <c r="B592" s="85"/>
      <c r="C592" s="83"/>
      <c r="D592" s="84"/>
    </row>
    <row r="593" spans="1:4">
      <c r="A593" s="81"/>
      <c r="B593" s="85"/>
      <c r="C593" s="83"/>
      <c r="D593" s="84"/>
    </row>
    <row r="594" spans="1:4">
      <c r="A594" s="81"/>
      <c r="B594" s="85"/>
      <c r="C594" s="83"/>
      <c r="D594" s="84"/>
    </row>
    <row r="595" spans="1:4">
      <c r="A595" s="81"/>
      <c r="B595" s="85"/>
      <c r="C595" s="83"/>
      <c r="D595" s="84"/>
    </row>
    <row r="596" spans="1:4">
      <c r="A596" s="81"/>
      <c r="B596" s="85"/>
      <c r="C596" s="83"/>
      <c r="D596" s="84"/>
    </row>
    <row r="597" spans="1:4">
      <c r="A597" s="81"/>
      <c r="B597" s="85"/>
      <c r="C597" s="83"/>
      <c r="D597" s="84"/>
    </row>
    <row r="598" spans="1:4">
      <c r="A598" s="81"/>
      <c r="B598" s="85"/>
      <c r="C598" s="83"/>
      <c r="D598" s="84"/>
    </row>
    <row r="599" spans="1:4">
      <c r="A599" s="81"/>
      <c r="B599" s="85"/>
      <c r="C599" s="83"/>
      <c r="D599" s="84"/>
    </row>
    <row r="600" spans="1:4">
      <c r="A600" s="81"/>
      <c r="B600" s="85"/>
      <c r="C600" s="83"/>
      <c r="D600" s="84"/>
    </row>
    <row r="601" spans="1:4">
      <c r="A601" s="81"/>
      <c r="B601" s="85"/>
      <c r="C601" s="83"/>
      <c r="D601" s="84"/>
    </row>
    <row r="602" spans="1:4">
      <c r="A602" s="81"/>
      <c r="B602" s="85"/>
      <c r="C602" s="83"/>
      <c r="D602" s="84"/>
    </row>
    <row r="603" spans="1:4">
      <c r="A603" s="81"/>
      <c r="B603" s="85"/>
      <c r="C603" s="83"/>
      <c r="D603" s="84"/>
    </row>
    <row r="604" spans="1:4">
      <c r="A604" s="81"/>
      <c r="B604" s="85"/>
      <c r="C604" s="83"/>
      <c r="D604" s="84"/>
    </row>
    <row r="605" spans="1:4">
      <c r="A605" s="81"/>
      <c r="B605" s="85"/>
      <c r="C605" s="83"/>
      <c r="D605" s="84"/>
    </row>
    <row r="606" spans="1:4">
      <c r="A606" s="81"/>
      <c r="B606" s="85"/>
      <c r="C606" s="83"/>
      <c r="D606" s="84"/>
    </row>
    <row r="607" spans="1:4">
      <c r="A607" s="81"/>
      <c r="B607" s="85"/>
      <c r="C607" s="83"/>
      <c r="D607" s="84"/>
    </row>
    <row r="608" spans="1:4">
      <c r="A608" s="81"/>
      <c r="B608" s="85"/>
      <c r="C608" s="83"/>
      <c r="D608" s="84"/>
    </row>
    <row r="609" spans="1:4">
      <c r="A609" s="81"/>
      <c r="B609" s="85"/>
      <c r="C609" s="83"/>
      <c r="D609" s="84"/>
    </row>
    <row r="610" spans="1:4">
      <c r="A610" s="81"/>
      <c r="B610" s="85"/>
      <c r="C610" s="83"/>
      <c r="D610" s="84"/>
    </row>
    <row r="611" spans="1:4">
      <c r="A611" s="81"/>
      <c r="B611" s="85"/>
      <c r="C611" s="83"/>
      <c r="D611" s="84"/>
    </row>
    <row r="612" spans="1:4">
      <c r="A612" s="81"/>
      <c r="B612" s="85"/>
      <c r="C612" s="83"/>
      <c r="D612" s="84"/>
    </row>
    <row r="613" spans="1:4">
      <c r="A613" s="81"/>
      <c r="B613" s="85"/>
      <c r="C613" s="83"/>
      <c r="D613" s="84"/>
    </row>
    <row r="614" spans="1:4">
      <c r="A614" s="81"/>
      <c r="B614" s="85"/>
      <c r="C614" s="83"/>
      <c r="D614" s="84"/>
    </row>
    <row r="615" spans="1:4">
      <c r="A615" s="81"/>
      <c r="B615" s="85"/>
      <c r="C615" s="83"/>
      <c r="D615" s="84"/>
    </row>
    <row r="616" spans="1:4">
      <c r="A616" s="81"/>
      <c r="B616" s="85"/>
      <c r="C616" s="83"/>
      <c r="D616" s="84"/>
    </row>
    <row r="617" spans="1:4">
      <c r="A617" s="81"/>
      <c r="B617" s="85"/>
      <c r="C617" s="83"/>
      <c r="D617" s="84"/>
    </row>
    <row r="618" spans="1:4">
      <c r="A618" s="81"/>
      <c r="B618" s="85"/>
      <c r="C618" s="83"/>
      <c r="D618" s="84"/>
    </row>
    <row r="619" spans="1:4">
      <c r="A619" s="81"/>
      <c r="B619" s="85"/>
      <c r="C619" s="83"/>
      <c r="D619" s="84"/>
    </row>
    <row r="620" spans="1:4">
      <c r="A620" s="81"/>
      <c r="B620" s="85"/>
      <c r="C620" s="83"/>
      <c r="D620" s="84"/>
    </row>
    <row r="621" spans="1:4">
      <c r="A621" s="81"/>
      <c r="B621" s="85"/>
      <c r="C621" s="83"/>
      <c r="D621" s="84"/>
    </row>
    <row r="622" spans="1:4">
      <c r="A622" s="81"/>
      <c r="B622" s="85"/>
      <c r="C622" s="83"/>
      <c r="D622" s="84"/>
    </row>
    <row r="623" spans="1:4">
      <c r="A623" s="81"/>
      <c r="B623" s="85"/>
      <c r="C623" s="83"/>
      <c r="D623" s="84"/>
    </row>
    <row r="624" spans="1:4">
      <c r="A624" s="81"/>
      <c r="B624" s="85"/>
      <c r="C624" s="83"/>
      <c r="D624" s="84"/>
    </row>
    <row r="625" spans="1:4">
      <c r="A625" s="81"/>
      <c r="B625" s="85"/>
      <c r="C625" s="83"/>
      <c r="D625" s="84"/>
    </row>
    <row r="626" spans="1:4">
      <c r="A626" s="81"/>
      <c r="B626" s="85"/>
      <c r="C626" s="83"/>
      <c r="D626" s="84"/>
    </row>
    <row r="627" spans="1:4">
      <c r="A627" s="81"/>
      <c r="B627" s="85"/>
      <c r="C627" s="83"/>
      <c r="D627" s="84"/>
    </row>
    <row r="628" spans="1:4">
      <c r="A628" s="81"/>
      <c r="B628" s="85"/>
      <c r="C628" s="83"/>
      <c r="D628" s="84"/>
    </row>
    <row r="629" spans="1:4">
      <c r="A629" s="81"/>
      <c r="B629" s="85"/>
      <c r="C629" s="83"/>
      <c r="D629" s="84"/>
    </row>
    <row r="630" spans="1:4">
      <c r="A630" s="81"/>
      <c r="B630" s="85"/>
      <c r="C630" s="83"/>
      <c r="D630" s="84"/>
    </row>
    <row r="631" spans="1:4">
      <c r="A631" s="81"/>
      <c r="B631" s="85"/>
      <c r="C631" s="83"/>
      <c r="D631" s="84"/>
    </row>
    <row r="632" spans="1:4">
      <c r="A632" s="81"/>
      <c r="B632" s="85"/>
      <c r="C632" s="83"/>
      <c r="D632" s="84"/>
    </row>
    <row r="633" spans="1:4">
      <c r="A633" s="81"/>
      <c r="B633" s="85"/>
      <c r="C633" s="83"/>
      <c r="D633" s="84"/>
    </row>
    <row r="634" spans="1:4">
      <c r="A634" s="81"/>
      <c r="B634" s="85"/>
      <c r="C634" s="83"/>
      <c r="D634" s="84"/>
    </row>
    <row r="635" spans="1:4">
      <c r="A635" s="81"/>
      <c r="B635" s="85"/>
      <c r="C635" s="83"/>
      <c r="D635" s="84"/>
    </row>
    <row r="636" spans="1:4">
      <c r="A636" s="81"/>
      <c r="B636" s="85"/>
      <c r="C636" s="83"/>
      <c r="D636" s="84"/>
    </row>
    <row r="637" spans="1:4">
      <c r="A637" s="81"/>
      <c r="B637" s="85"/>
      <c r="C637" s="83"/>
      <c r="D637" s="84"/>
    </row>
    <row r="638" spans="1:4">
      <c r="A638" s="81"/>
      <c r="B638" s="85"/>
      <c r="C638" s="83"/>
      <c r="D638" s="84"/>
    </row>
    <row r="639" spans="1:4">
      <c r="A639" s="81"/>
      <c r="B639" s="85"/>
      <c r="C639" s="83"/>
      <c r="D639" s="84"/>
    </row>
    <row r="640" spans="1:4">
      <c r="A640" s="81"/>
      <c r="B640" s="85"/>
      <c r="C640" s="83"/>
      <c r="D640" s="84"/>
    </row>
    <row r="641" spans="1:4">
      <c r="A641" s="81"/>
      <c r="B641" s="85"/>
      <c r="C641" s="83"/>
      <c r="D641" s="84"/>
    </row>
    <row r="642" spans="1:4">
      <c r="A642" s="81"/>
      <c r="B642" s="85"/>
      <c r="C642" s="83"/>
      <c r="D642" s="84"/>
    </row>
    <row r="643" spans="1:4">
      <c r="A643" s="81"/>
      <c r="B643" s="85"/>
      <c r="C643" s="83"/>
      <c r="D643" s="84"/>
    </row>
    <row r="644" spans="1:4">
      <c r="A644" s="81"/>
      <c r="B644" s="85"/>
      <c r="C644" s="83"/>
      <c r="D644" s="84"/>
    </row>
    <row r="645" spans="1:4">
      <c r="A645" s="81"/>
      <c r="B645" s="85"/>
      <c r="C645" s="83"/>
      <c r="D645" s="84"/>
    </row>
    <row r="646" spans="1:4">
      <c r="A646" s="81"/>
      <c r="B646" s="85"/>
      <c r="C646" s="83"/>
      <c r="D646" s="84"/>
    </row>
    <row r="647" spans="1:4">
      <c r="A647" s="81"/>
      <c r="B647" s="85"/>
      <c r="C647" s="83"/>
      <c r="D647" s="84"/>
    </row>
    <row r="648" spans="1:4">
      <c r="A648" s="81"/>
      <c r="B648" s="85"/>
      <c r="C648" s="83"/>
      <c r="D648" s="84"/>
    </row>
    <row r="649" spans="1:4">
      <c r="A649" s="81"/>
      <c r="B649" s="85"/>
      <c r="C649" s="83"/>
      <c r="D649" s="84"/>
    </row>
    <row r="650" spans="1:4">
      <c r="A650" s="81"/>
      <c r="B650" s="85"/>
      <c r="C650" s="83"/>
      <c r="D650" s="84"/>
    </row>
    <row r="651" spans="1:4">
      <c r="A651" s="81"/>
      <c r="B651" s="85"/>
      <c r="C651" s="83"/>
      <c r="D651" s="84"/>
    </row>
    <row r="652" spans="1:4">
      <c r="A652" s="81"/>
      <c r="B652" s="85"/>
      <c r="C652" s="83"/>
      <c r="D652" s="84"/>
    </row>
    <row r="653" spans="1:4">
      <c r="A653" s="81"/>
      <c r="B653" s="85"/>
      <c r="C653" s="83"/>
      <c r="D653" s="84"/>
    </row>
    <row r="654" spans="1:4">
      <c r="A654" s="81"/>
      <c r="B654" s="85"/>
      <c r="C654" s="83"/>
      <c r="D654" s="84"/>
    </row>
    <row r="655" spans="1:4">
      <c r="A655" s="81"/>
      <c r="B655" s="85"/>
      <c r="C655" s="83"/>
      <c r="D655" s="84"/>
    </row>
    <row r="656" spans="1:4">
      <c r="A656" s="81"/>
      <c r="B656" s="85"/>
      <c r="C656" s="83"/>
      <c r="D656" s="84"/>
    </row>
    <row r="657" spans="1:4">
      <c r="A657" s="81"/>
      <c r="B657" s="85"/>
      <c r="C657" s="83"/>
      <c r="D657" s="84"/>
    </row>
    <row r="658" spans="1:4">
      <c r="A658" s="81"/>
      <c r="B658" s="85"/>
      <c r="C658" s="83"/>
      <c r="D658" s="84"/>
    </row>
    <row r="659" spans="1:4">
      <c r="A659" s="81"/>
      <c r="B659" s="85"/>
      <c r="C659" s="83"/>
      <c r="D659" s="84"/>
    </row>
    <row r="660" spans="1:4">
      <c r="A660" s="81"/>
      <c r="B660" s="85"/>
      <c r="C660" s="83"/>
      <c r="D660" s="84"/>
    </row>
    <row r="661" spans="1:4">
      <c r="A661" s="81"/>
      <c r="B661" s="85"/>
      <c r="C661" s="83"/>
      <c r="D661" s="84"/>
    </row>
    <row r="662" spans="1:4">
      <c r="A662" s="81"/>
      <c r="B662" s="85"/>
      <c r="C662" s="83"/>
      <c r="D662" s="84"/>
    </row>
    <row r="663" spans="1:4">
      <c r="A663" s="81"/>
      <c r="B663" s="85"/>
      <c r="C663" s="83"/>
      <c r="D663" s="84"/>
    </row>
    <row r="664" spans="1:4">
      <c r="A664" s="81"/>
      <c r="B664" s="85"/>
      <c r="C664" s="83"/>
      <c r="D664" s="84"/>
    </row>
    <row r="665" spans="1:4">
      <c r="A665" s="81"/>
      <c r="B665" s="85"/>
      <c r="C665" s="83"/>
      <c r="D665" s="84"/>
    </row>
    <row r="666" spans="1:4">
      <c r="A666" s="81"/>
      <c r="B666" s="85"/>
      <c r="C666" s="83"/>
      <c r="D666" s="84"/>
    </row>
    <row r="667" spans="1:4">
      <c r="A667" s="81"/>
      <c r="B667" s="85"/>
      <c r="C667" s="83"/>
      <c r="D667" s="84"/>
    </row>
    <row r="668" spans="1:4">
      <c r="A668" s="81"/>
      <c r="B668" s="85"/>
      <c r="C668" s="83"/>
      <c r="D668" s="84"/>
    </row>
    <row r="669" spans="1:4">
      <c r="A669" s="81"/>
      <c r="B669" s="85"/>
      <c r="C669" s="83"/>
      <c r="D669" s="84"/>
    </row>
    <row r="670" spans="1:4">
      <c r="A670" s="81"/>
      <c r="B670" s="85"/>
      <c r="C670" s="83"/>
      <c r="D670" s="84"/>
    </row>
    <row r="671" spans="1:4">
      <c r="A671" s="81"/>
      <c r="B671" s="85"/>
      <c r="C671" s="83"/>
      <c r="D671" s="84"/>
    </row>
    <row r="672" spans="1:4">
      <c r="A672" s="81"/>
      <c r="B672" s="85"/>
      <c r="C672" s="83"/>
      <c r="D672" s="84"/>
    </row>
    <row r="673" spans="1:4">
      <c r="A673" s="81"/>
      <c r="B673" s="85"/>
      <c r="C673" s="83"/>
      <c r="D673" s="84"/>
    </row>
    <row r="674" spans="1:4">
      <c r="A674" s="81"/>
      <c r="B674" s="85"/>
      <c r="C674" s="83"/>
      <c r="D674" s="84"/>
    </row>
    <row r="675" spans="1:4">
      <c r="A675" s="81"/>
      <c r="B675" s="85"/>
      <c r="C675" s="83"/>
      <c r="D675" s="84"/>
    </row>
    <row r="676" spans="1:4">
      <c r="A676" s="81"/>
      <c r="B676" s="85"/>
      <c r="C676" s="83"/>
      <c r="D676" s="84"/>
    </row>
    <row r="677" spans="1:4">
      <c r="A677" s="81"/>
      <c r="B677" s="85"/>
      <c r="C677" s="83"/>
      <c r="D677" s="84"/>
    </row>
    <row r="678" spans="1:4">
      <c r="A678" s="81"/>
      <c r="B678" s="85"/>
      <c r="C678" s="83"/>
      <c r="D678" s="84"/>
    </row>
    <row r="679" spans="1:4">
      <c r="A679" s="81"/>
      <c r="B679" s="85"/>
      <c r="C679" s="83"/>
      <c r="D679" s="84"/>
    </row>
    <row r="680" spans="1:4">
      <c r="A680" s="81"/>
      <c r="B680" s="85"/>
      <c r="C680" s="83"/>
      <c r="D680" s="84"/>
    </row>
    <row r="681" spans="1:4">
      <c r="A681" s="81"/>
      <c r="B681" s="85"/>
      <c r="C681" s="83"/>
      <c r="D681" s="84"/>
    </row>
    <row r="682" spans="1:4">
      <c r="A682" s="81"/>
      <c r="B682" s="85"/>
      <c r="C682" s="83"/>
      <c r="D682" s="84"/>
    </row>
    <row r="683" spans="1:4">
      <c r="A683" s="81"/>
      <c r="B683" s="85"/>
      <c r="C683" s="83"/>
      <c r="D683" s="84"/>
    </row>
    <row r="684" spans="1:4">
      <c r="A684" s="81"/>
      <c r="B684" s="85"/>
      <c r="C684" s="83"/>
      <c r="D684" s="84"/>
    </row>
    <row r="685" spans="1:4">
      <c r="A685" s="81"/>
      <c r="B685" s="85"/>
      <c r="C685" s="83"/>
      <c r="D685" s="84"/>
    </row>
    <row r="686" spans="1:4">
      <c r="A686" s="81"/>
      <c r="B686" s="85"/>
      <c r="C686" s="83"/>
      <c r="D686" s="84"/>
    </row>
    <row r="687" spans="1:4">
      <c r="A687" s="81"/>
      <c r="B687" s="85"/>
      <c r="C687" s="83"/>
      <c r="D687" s="84"/>
    </row>
    <row r="688" spans="1:4">
      <c r="A688" s="81"/>
      <c r="B688" s="85"/>
      <c r="C688" s="83"/>
      <c r="D688" s="84"/>
    </row>
    <row r="689" spans="1:4">
      <c r="A689" s="81"/>
      <c r="B689" s="85"/>
      <c r="C689" s="83"/>
      <c r="D689" s="84"/>
    </row>
    <row r="690" spans="1:4">
      <c r="A690" s="81"/>
      <c r="B690" s="85"/>
      <c r="C690" s="83"/>
      <c r="D690" s="84"/>
    </row>
    <row r="691" spans="1:4">
      <c r="A691" s="81"/>
      <c r="B691" s="85"/>
      <c r="C691" s="83"/>
      <c r="D691" s="84"/>
    </row>
    <row r="692" spans="1:4">
      <c r="A692" s="81"/>
      <c r="B692" s="85"/>
      <c r="C692" s="83"/>
      <c r="D692" s="84"/>
    </row>
    <row r="693" spans="1:4">
      <c r="A693" s="81"/>
      <c r="B693" s="85"/>
      <c r="C693" s="83"/>
      <c r="D693" s="84"/>
    </row>
    <row r="694" spans="1:4">
      <c r="A694" s="81"/>
      <c r="B694" s="85"/>
      <c r="C694" s="83"/>
      <c r="D694" s="84"/>
    </row>
    <row r="695" spans="1:4">
      <c r="A695" s="81"/>
      <c r="B695" s="85"/>
      <c r="C695" s="83"/>
      <c r="D695" s="84"/>
    </row>
    <row r="696" spans="1:4">
      <c r="A696" s="81"/>
      <c r="B696" s="85"/>
      <c r="C696" s="83"/>
      <c r="D696" s="84"/>
    </row>
    <row r="697" spans="1:4">
      <c r="A697" s="81"/>
      <c r="B697" s="85"/>
      <c r="C697" s="83"/>
      <c r="D697" s="84"/>
    </row>
    <row r="698" spans="1:4">
      <c r="A698" s="81"/>
      <c r="B698" s="85"/>
      <c r="C698" s="83"/>
      <c r="D698" s="84"/>
    </row>
    <row r="699" spans="1:4">
      <c r="A699" s="81"/>
      <c r="B699" s="85"/>
      <c r="C699" s="83"/>
      <c r="D699" s="84"/>
    </row>
    <row r="700" spans="1:4">
      <c r="A700" s="81"/>
      <c r="B700" s="85"/>
      <c r="C700" s="83"/>
      <c r="D700" s="84"/>
    </row>
    <row r="701" spans="1:4">
      <c r="A701" s="81"/>
      <c r="B701" s="85"/>
      <c r="C701" s="83"/>
      <c r="D701" s="84"/>
    </row>
    <row r="702" spans="1:4">
      <c r="A702" s="81"/>
      <c r="B702" s="85"/>
      <c r="C702" s="83"/>
      <c r="D702" s="84"/>
    </row>
    <row r="703" spans="1:4">
      <c r="A703" s="81"/>
      <c r="B703" s="85"/>
      <c r="C703" s="83"/>
      <c r="D703" s="84"/>
    </row>
    <row r="704" spans="1:4">
      <c r="A704" s="81"/>
      <c r="B704" s="85"/>
      <c r="C704" s="83"/>
      <c r="D704" s="84"/>
    </row>
    <row r="705" spans="1:4">
      <c r="A705" s="81"/>
      <c r="B705" s="85"/>
      <c r="C705" s="83"/>
      <c r="D705" s="84"/>
    </row>
    <row r="706" spans="1:4">
      <c r="A706" s="81"/>
      <c r="B706" s="85"/>
      <c r="C706" s="83"/>
      <c r="D706" s="84"/>
    </row>
    <row r="707" spans="1:4">
      <c r="A707" s="81"/>
      <c r="B707" s="85"/>
      <c r="C707" s="83"/>
      <c r="D707" s="84"/>
    </row>
    <row r="708" spans="1:4">
      <c r="A708" s="81"/>
      <c r="B708" s="85"/>
      <c r="C708" s="83"/>
      <c r="D708" s="84"/>
    </row>
    <row r="709" spans="1:4">
      <c r="A709" s="81"/>
      <c r="B709" s="85"/>
      <c r="C709" s="83"/>
      <c r="D709" s="84"/>
    </row>
    <row r="710" spans="1:4">
      <c r="A710" s="81"/>
      <c r="B710" s="85"/>
      <c r="C710" s="83"/>
      <c r="D710" s="84"/>
    </row>
    <row r="711" spans="1:4">
      <c r="A711" s="81"/>
      <c r="B711" s="85"/>
      <c r="C711" s="83"/>
      <c r="D711" s="84"/>
    </row>
    <row r="712" spans="1:4">
      <c r="A712" s="81"/>
      <c r="B712" s="85"/>
      <c r="C712" s="83"/>
      <c r="D712" s="84"/>
    </row>
    <row r="713" spans="1:4">
      <c r="A713" s="81"/>
      <c r="B713" s="85"/>
      <c r="C713" s="83"/>
      <c r="D713" s="84"/>
    </row>
    <row r="714" spans="1:4">
      <c r="A714" s="81"/>
      <c r="B714" s="85"/>
      <c r="C714" s="83"/>
      <c r="D714" s="84"/>
    </row>
    <row r="715" spans="1:4">
      <c r="A715" s="81"/>
      <c r="B715" s="85"/>
      <c r="C715" s="83"/>
      <c r="D715" s="84"/>
    </row>
    <row r="716" spans="1:4">
      <c r="A716" s="81"/>
      <c r="B716" s="85"/>
      <c r="C716" s="83"/>
      <c r="D716" s="84"/>
    </row>
    <row r="717" spans="1:4">
      <c r="A717" s="81"/>
      <c r="B717" s="85"/>
      <c r="C717" s="83"/>
      <c r="D717" s="84"/>
    </row>
    <row r="718" spans="1:4">
      <c r="A718" s="81"/>
      <c r="B718" s="85"/>
      <c r="C718" s="83"/>
      <c r="D718" s="84"/>
    </row>
    <row r="719" spans="1:4">
      <c r="A719" s="81"/>
      <c r="B719" s="85"/>
      <c r="C719" s="83"/>
      <c r="D719" s="84"/>
    </row>
    <row r="720" spans="1:4">
      <c r="A720" s="81"/>
      <c r="B720" s="85"/>
      <c r="C720" s="83"/>
      <c r="D720" s="84"/>
    </row>
    <row r="721" spans="1:4">
      <c r="A721" s="81"/>
      <c r="B721" s="85"/>
      <c r="C721" s="83"/>
      <c r="D721" s="84"/>
    </row>
    <row r="722" spans="1:4">
      <c r="A722" s="81"/>
      <c r="B722" s="85"/>
      <c r="C722" s="83"/>
      <c r="D722" s="84"/>
    </row>
    <row r="723" spans="1:4">
      <c r="A723" s="81"/>
      <c r="B723" s="85"/>
      <c r="C723" s="83"/>
      <c r="D723" s="84"/>
    </row>
    <row r="724" spans="1:4">
      <c r="A724" s="81"/>
      <c r="B724" s="85"/>
      <c r="C724" s="83"/>
      <c r="D724" s="84"/>
    </row>
    <row r="725" spans="1:4">
      <c r="A725" s="81"/>
      <c r="B725" s="85"/>
      <c r="C725" s="83"/>
      <c r="D725" s="84"/>
    </row>
    <row r="726" spans="1:4">
      <c r="A726" s="81"/>
      <c r="B726" s="85"/>
      <c r="C726" s="83"/>
      <c r="D726" s="84"/>
    </row>
    <row r="727" spans="1:4">
      <c r="A727" s="81"/>
      <c r="B727" s="85"/>
      <c r="C727" s="83"/>
      <c r="D727" s="84"/>
    </row>
    <row r="728" spans="1:4">
      <c r="A728" s="81"/>
      <c r="B728" s="85"/>
      <c r="C728" s="83"/>
      <c r="D728" s="84"/>
    </row>
    <row r="729" spans="1:4">
      <c r="A729" s="81"/>
      <c r="B729" s="85"/>
      <c r="C729" s="83"/>
      <c r="D729" s="84"/>
    </row>
    <row r="730" spans="1:4">
      <c r="A730" s="81"/>
      <c r="B730" s="85"/>
      <c r="C730" s="83"/>
      <c r="D730" s="84"/>
    </row>
    <row r="731" spans="1:4">
      <c r="A731" s="81"/>
      <c r="B731" s="85"/>
      <c r="C731" s="83"/>
      <c r="D731" s="84"/>
    </row>
    <row r="732" spans="1:4">
      <c r="A732" s="81"/>
      <c r="B732" s="85"/>
      <c r="C732" s="83"/>
      <c r="D732" s="84"/>
    </row>
    <row r="733" spans="1:4">
      <c r="A733" s="81"/>
      <c r="B733" s="85"/>
      <c r="C733" s="83"/>
      <c r="D733" s="84"/>
    </row>
    <row r="734" spans="1:4">
      <c r="A734" s="81"/>
      <c r="B734" s="85"/>
      <c r="C734" s="83"/>
      <c r="D734" s="84"/>
    </row>
    <row r="735" spans="1:4">
      <c r="A735" s="81"/>
      <c r="B735" s="85"/>
      <c r="C735" s="83"/>
      <c r="D735" s="84"/>
    </row>
    <row r="736" spans="1:4">
      <c r="A736" s="81"/>
      <c r="B736" s="85"/>
      <c r="C736" s="83"/>
      <c r="D736" s="84"/>
    </row>
    <row r="737" spans="1:4">
      <c r="A737" s="81"/>
      <c r="B737" s="85"/>
      <c r="C737" s="83"/>
      <c r="D737" s="84"/>
    </row>
    <row r="738" spans="1:4">
      <c r="A738" s="81"/>
      <c r="B738" s="85"/>
      <c r="C738" s="83"/>
      <c r="D738" s="84"/>
    </row>
    <row r="739" spans="1:4">
      <c r="A739" s="81"/>
      <c r="B739" s="85"/>
      <c r="C739" s="83"/>
      <c r="D739" s="84"/>
    </row>
    <row r="740" spans="1:4">
      <c r="A740" s="81"/>
      <c r="B740" s="85"/>
      <c r="C740" s="83"/>
      <c r="D740" s="84"/>
    </row>
    <row r="741" spans="1:4">
      <c r="A741" s="81"/>
      <c r="B741" s="85"/>
      <c r="C741" s="83"/>
      <c r="D741" s="84"/>
    </row>
    <row r="742" spans="1:4">
      <c r="A742" s="81"/>
      <c r="B742" s="85"/>
      <c r="C742" s="83"/>
      <c r="D742" s="84"/>
    </row>
    <row r="743" spans="1:4">
      <c r="A743" s="81"/>
      <c r="B743" s="85"/>
      <c r="C743" s="83"/>
      <c r="D743" s="84"/>
    </row>
    <row r="744" spans="1:4">
      <c r="A744" s="81"/>
      <c r="B744" s="85"/>
      <c r="C744" s="83"/>
      <c r="D744" s="84"/>
    </row>
    <row r="745" spans="1:4">
      <c r="A745" s="81"/>
      <c r="B745" s="85"/>
      <c r="C745" s="83"/>
      <c r="D745" s="84"/>
    </row>
    <row r="746" spans="1:4">
      <c r="A746" s="81"/>
      <c r="B746" s="85"/>
      <c r="C746" s="83"/>
      <c r="D746" s="84"/>
    </row>
    <row r="747" spans="1:4">
      <c r="A747" s="81"/>
      <c r="B747" s="85"/>
      <c r="C747" s="83"/>
      <c r="D747" s="84"/>
    </row>
    <row r="748" spans="1:4">
      <c r="A748" s="81"/>
      <c r="B748" s="85"/>
      <c r="C748" s="83"/>
      <c r="D748" s="84"/>
    </row>
    <row r="749" spans="1:4">
      <c r="A749" s="81"/>
      <c r="B749" s="85"/>
      <c r="C749" s="83"/>
      <c r="D749" s="84"/>
    </row>
    <row r="750" spans="1:4">
      <c r="A750" s="81"/>
      <c r="B750" s="85"/>
      <c r="C750" s="83"/>
      <c r="D750" s="84"/>
    </row>
    <row r="751" spans="1:4">
      <c r="A751" s="81"/>
      <c r="B751" s="85"/>
      <c r="C751" s="83"/>
      <c r="D751" s="84"/>
    </row>
    <row r="752" spans="1:4">
      <c r="A752" s="81"/>
      <c r="B752" s="85"/>
      <c r="C752" s="83"/>
      <c r="D752" s="84"/>
    </row>
    <row r="753" spans="1:4">
      <c r="A753" s="81"/>
      <c r="B753" s="85"/>
      <c r="C753" s="83"/>
      <c r="D753" s="84"/>
    </row>
    <row r="754" spans="1:4">
      <c r="A754" s="81"/>
      <c r="B754" s="85"/>
      <c r="C754" s="83"/>
      <c r="D754" s="84"/>
    </row>
    <row r="755" spans="1:4">
      <c r="A755" s="81"/>
      <c r="B755" s="85"/>
      <c r="C755" s="83"/>
      <c r="D755" s="84"/>
    </row>
    <row r="756" spans="1:4">
      <c r="A756" s="81"/>
      <c r="B756" s="85"/>
      <c r="C756" s="83"/>
      <c r="D756" s="84"/>
    </row>
    <row r="757" spans="1:4">
      <c r="A757" s="81"/>
      <c r="B757" s="85"/>
      <c r="C757" s="83"/>
      <c r="D757" s="84"/>
    </row>
    <row r="758" spans="1:4">
      <c r="A758" s="81"/>
      <c r="B758" s="85"/>
      <c r="C758" s="83"/>
      <c r="D758" s="84"/>
    </row>
    <row r="759" spans="1:4">
      <c r="A759" s="81"/>
      <c r="B759" s="85"/>
      <c r="C759" s="83"/>
      <c r="D759" s="84"/>
    </row>
    <row r="760" spans="1:4">
      <c r="A760" s="81"/>
      <c r="B760" s="85"/>
      <c r="C760" s="83"/>
      <c r="D760" s="84"/>
    </row>
    <row r="761" spans="1:4">
      <c r="A761" s="81"/>
      <c r="B761" s="85"/>
      <c r="C761" s="83"/>
      <c r="D761" s="84"/>
    </row>
    <row r="762" spans="1:4">
      <c r="A762" s="81"/>
      <c r="B762" s="85"/>
      <c r="C762" s="83"/>
      <c r="D762" s="84"/>
    </row>
    <row r="763" spans="1:4">
      <c r="A763" s="81"/>
      <c r="B763" s="85"/>
      <c r="C763" s="83"/>
      <c r="D763" s="84"/>
    </row>
    <row r="764" spans="1:4">
      <c r="A764" s="81"/>
      <c r="B764" s="85"/>
      <c r="C764" s="83"/>
      <c r="D764" s="84"/>
    </row>
    <row r="765" spans="1:4">
      <c r="A765" s="81"/>
      <c r="B765" s="85"/>
      <c r="C765" s="83"/>
      <c r="D765" s="84"/>
    </row>
    <row r="766" spans="1:4">
      <c r="A766" s="81"/>
      <c r="B766" s="85"/>
      <c r="C766" s="83"/>
      <c r="D766" s="84"/>
    </row>
    <row r="767" spans="1:4">
      <c r="A767" s="81"/>
      <c r="B767" s="85"/>
      <c r="C767" s="83"/>
      <c r="D767" s="84"/>
    </row>
    <row r="768" spans="1:4">
      <c r="A768" s="81"/>
      <c r="B768" s="85"/>
      <c r="C768" s="83"/>
      <c r="D768" s="84"/>
    </row>
    <row r="769" spans="1:4">
      <c r="A769" s="81"/>
      <c r="B769" s="85"/>
      <c r="C769" s="83"/>
      <c r="D769" s="84"/>
    </row>
    <row r="770" spans="1:4">
      <c r="A770" s="81"/>
      <c r="B770" s="85"/>
      <c r="C770" s="83"/>
      <c r="D770" s="84"/>
    </row>
    <row r="771" spans="1:4">
      <c r="A771" s="81"/>
      <c r="B771" s="85"/>
      <c r="C771" s="83"/>
      <c r="D771" s="84"/>
    </row>
    <row r="772" spans="1:4">
      <c r="A772" s="81"/>
      <c r="B772" s="85"/>
      <c r="C772" s="83"/>
      <c r="D772" s="84"/>
    </row>
    <row r="773" spans="1:4">
      <c r="A773" s="81"/>
      <c r="B773" s="85"/>
      <c r="C773" s="83"/>
      <c r="D773" s="84"/>
    </row>
    <row r="774" spans="1:4">
      <c r="A774" s="81"/>
      <c r="B774" s="85"/>
      <c r="C774" s="83"/>
      <c r="D774" s="84"/>
    </row>
    <row r="775" spans="1:4">
      <c r="A775" s="81"/>
      <c r="B775" s="85"/>
      <c r="C775" s="83"/>
      <c r="D775" s="84"/>
    </row>
    <row r="776" spans="1:4">
      <c r="A776" s="81"/>
      <c r="B776" s="85"/>
      <c r="C776" s="83"/>
      <c r="D776" s="84"/>
    </row>
    <row r="777" spans="1:4">
      <c r="A777" s="81"/>
      <c r="B777" s="85"/>
      <c r="C777" s="83"/>
      <c r="D777" s="84"/>
    </row>
    <row r="778" spans="1:4">
      <c r="A778" s="81"/>
      <c r="B778" s="85"/>
      <c r="C778" s="83"/>
      <c r="D778" s="84"/>
    </row>
    <row r="779" spans="1:4">
      <c r="A779" s="81"/>
      <c r="B779" s="85"/>
      <c r="C779" s="83"/>
      <c r="D779" s="84"/>
    </row>
    <row r="780" spans="1:4">
      <c r="A780" s="81"/>
      <c r="B780" s="85"/>
      <c r="C780" s="83"/>
      <c r="D780" s="84"/>
    </row>
    <row r="781" spans="1:4">
      <c r="A781" s="81"/>
      <c r="B781" s="85"/>
      <c r="C781" s="83"/>
      <c r="D781" s="84"/>
    </row>
    <row r="782" spans="1:4">
      <c r="A782" s="81"/>
      <c r="B782" s="85"/>
      <c r="C782" s="83"/>
      <c r="D782" s="84"/>
    </row>
    <row r="783" spans="1:4">
      <c r="A783" s="81"/>
      <c r="B783" s="85"/>
      <c r="C783" s="83"/>
      <c r="D783" s="84"/>
    </row>
    <row r="784" spans="1:4">
      <c r="A784" s="81"/>
      <c r="B784" s="85"/>
      <c r="C784" s="83"/>
      <c r="D784" s="84"/>
    </row>
    <row r="785" spans="1:4">
      <c r="A785" s="81"/>
      <c r="B785" s="85"/>
      <c r="C785" s="83"/>
      <c r="D785" s="84"/>
    </row>
    <row r="786" spans="1:4">
      <c r="A786" s="81"/>
      <c r="B786" s="85"/>
      <c r="C786" s="83"/>
      <c r="D786" s="84"/>
    </row>
    <row r="787" spans="1:4">
      <c r="A787" s="81"/>
      <c r="B787" s="85"/>
      <c r="C787" s="83"/>
      <c r="D787" s="84"/>
    </row>
    <row r="788" spans="1:4">
      <c r="A788" s="81"/>
      <c r="B788" s="85"/>
      <c r="C788" s="83"/>
      <c r="D788" s="84"/>
    </row>
    <row r="789" spans="1:4">
      <c r="A789" s="81"/>
      <c r="B789" s="85"/>
      <c r="C789" s="83"/>
      <c r="D789" s="84"/>
    </row>
    <row r="790" spans="1:4">
      <c r="A790" s="81"/>
      <c r="B790" s="85"/>
      <c r="C790" s="83"/>
      <c r="D790" s="84"/>
    </row>
    <row r="791" spans="1:4">
      <c r="A791" s="81"/>
      <c r="B791" s="85"/>
      <c r="C791" s="83"/>
      <c r="D791" s="84"/>
    </row>
    <row r="792" spans="1:4">
      <c r="A792" s="81"/>
      <c r="B792" s="85"/>
      <c r="C792" s="83"/>
      <c r="D792" s="84"/>
    </row>
    <row r="793" spans="1:4">
      <c r="A793" s="81"/>
      <c r="B793" s="85"/>
      <c r="C793" s="83"/>
      <c r="D793" s="84"/>
    </row>
    <row r="794" spans="1:4">
      <c r="A794" s="81"/>
      <c r="B794" s="85"/>
      <c r="C794" s="83"/>
      <c r="D794" s="84"/>
    </row>
    <row r="795" spans="1:4">
      <c r="A795" s="81"/>
      <c r="B795" s="85"/>
      <c r="C795" s="83"/>
      <c r="D795" s="84"/>
    </row>
    <row r="796" spans="1:4">
      <c r="A796" s="81"/>
      <c r="B796" s="85"/>
      <c r="C796" s="83"/>
      <c r="D796" s="84"/>
    </row>
    <row r="797" spans="1:4">
      <c r="A797" s="81"/>
      <c r="B797" s="85"/>
      <c r="C797" s="83"/>
      <c r="D797" s="84"/>
    </row>
    <row r="798" spans="1:4">
      <c r="A798" s="81"/>
      <c r="B798" s="85"/>
      <c r="C798" s="83"/>
      <c r="D798" s="84"/>
    </row>
    <row r="799" spans="1:4">
      <c r="A799" s="81"/>
      <c r="B799" s="85"/>
      <c r="C799" s="83"/>
      <c r="D799" s="84"/>
    </row>
    <row r="800" spans="1:4">
      <c r="A800" s="81"/>
      <c r="B800" s="85"/>
      <c r="C800" s="83"/>
      <c r="D800" s="84"/>
    </row>
    <row r="801" spans="1:4">
      <c r="A801" s="81"/>
      <c r="B801" s="85"/>
      <c r="C801" s="83"/>
      <c r="D801" s="84"/>
    </row>
    <row r="802" spans="1:4">
      <c r="A802" s="81"/>
      <c r="B802" s="85"/>
      <c r="C802" s="83"/>
      <c r="D802" s="84"/>
    </row>
    <row r="803" spans="1:4">
      <c r="A803" s="81"/>
      <c r="B803" s="85"/>
      <c r="C803" s="83"/>
      <c r="D803" s="84"/>
    </row>
    <row r="804" spans="1:4">
      <c r="A804" s="81"/>
      <c r="B804" s="85"/>
      <c r="C804" s="83"/>
      <c r="D804" s="84"/>
    </row>
    <row r="805" spans="1:4">
      <c r="A805" s="81"/>
      <c r="B805" s="85"/>
      <c r="C805" s="83"/>
      <c r="D805" s="84"/>
    </row>
    <row r="806" spans="1:4">
      <c r="A806" s="81"/>
      <c r="B806" s="85"/>
      <c r="C806" s="83"/>
      <c r="D806" s="84"/>
    </row>
    <row r="807" spans="1:4">
      <c r="A807" s="81"/>
      <c r="B807" s="85"/>
      <c r="C807" s="83"/>
      <c r="D807" s="84"/>
    </row>
    <row r="808" spans="1:4">
      <c r="A808" s="81"/>
      <c r="B808" s="85"/>
      <c r="C808" s="83"/>
      <c r="D808" s="84"/>
    </row>
    <row r="809" spans="1:4">
      <c r="A809" s="81"/>
      <c r="B809" s="85"/>
      <c r="C809" s="83"/>
      <c r="D809" s="84"/>
    </row>
    <row r="810" spans="1:4">
      <c r="A810" s="81"/>
      <c r="B810" s="85"/>
      <c r="C810" s="83"/>
      <c r="D810" s="84"/>
    </row>
    <row r="811" spans="1:4">
      <c r="A811" s="81"/>
      <c r="B811" s="85"/>
      <c r="C811" s="83"/>
      <c r="D811" s="84"/>
    </row>
    <row r="812" spans="1:4">
      <c r="A812" s="81"/>
      <c r="B812" s="85"/>
      <c r="C812" s="83"/>
      <c r="D812" s="84"/>
    </row>
    <row r="813" spans="1:4">
      <c r="A813" s="81"/>
      <c r="B813" s="85"/>
      <c r="C813" s="83"/>
      <c r="D813" s="84"/>
    </row>
    <row r="814" spans="1:4">
      <c r="A814" s="81"/>
      <c r="B814" s="85"/>
      <c r="C814" s="83"/>
      <c r="D814" s="84"/>
    </row>
    <row r="815" spans="1:4">
      <c r="A815" s="81"/>
      <c r="B815" s="85"/>
      <c r="C815" s="83"/>
      <c r="D815" s="84"/>
    </row>
    <row r="816" spans="1:4">
      <c r="A816" s="81"/>
      <c r="B816" s="85"/>
      <c r="C816" s="83"/>
      <c r="D816" s="84"/>
    </row>
    <row r="817" spans="1:4">
      <c r="A817" s="81"/>
      <c r="B817" s="85"/>
      <c r="C817" s="83"/>
      <c r="D817" s="84"/>
    </row>
    <row r="818" spans="1:4">
      <c r="A818" s="81"/>
      <c r="B818" s="85"/>
      <c r="C818" s="83"/>
      <c r="D818" s="84"/>
    </row>
    <row r="819" spans="1:4">
      <c r="A819" s="81"/>
      <c r="B819" s="85"/>
      <c r="C819" s="83"/>
      <c r="D819" s="84"/>
    </row>
    <row r="820" spans="1:4">
      <c r="A820" s="81"/>
      <c r="B820" s="85"/>
      <c r="C820" s="83"/>
      <c r="D820" s="84"/>
    </row>
    <row r="821" spans="1:4">
      <c r="A821" s="81"/>
      <c r="B821" s="85"/>
      <c r="C821" s="83"/>
      <c r="D821" s="84"/>
    </row>
    <row r="822" spans="1:4">
      <c r="A822" s="81"/>
      <c r="B822" s="85"/>
      <c r="C822" s="83"/>
      <c r="D822" s="84"/>
    </row>
    <row r="823" spans="1:4">
      <c r="A823" s="81"/>
      <c r="B823" s="85"/>
      <c r="C823" s="83"/>
      <c r="D823" s="84"/>
    </row>
    <row r="824" spans="1:4">
      <c r="A824" s="81"/>
      <c r="B824" s="85"/>
      <c r="C824" s="83"/>
      <c r="D824" s="84"/>
    </row>
    <row r="825" spans="1:4">
      <c r="A825" s="81"/>
      <c r="B825" s="85"/>
      <c r="C825" s="83"/>
      <c r="D825" s="84"/>
    </row>
    <row r="826" spans="1:4">
      <c r="A826" s="81"/>
      <c r="B826" s="85"/>
      <c r="C826" s="83"/>
      <c r="D826" s="84"/>
    </row>
    <row r="827" spans="1:4">
      <c r="A827" s="81"/>
      <c r="B827" s="85"/>
      <c r="C827" s="83"/>
      <c r="D827" s="84"/>
    </row>
    <row r="828" spans="1:4">
      <c r="A828" s="81"/>
      <c r="B828" s="85"/>
      <c r="C828" s="83"/>
      <c r="D828" s="84"/>
    </row>
    <row r="829" spans="1:4">
      <c r="A829" s="81"/>
      <c r="B829" s="85"/>
      <c r="C829" s="83"/>
      <c r="D829" s="84"/>
    </row>
    <row r="830" spans="1:4">
      <c r="A830" s="81"/>
      <c r="B830" s="85"/>
      <c r="C830" s="83"/>
      <c r="D830" s="84"/>
    </row>
    <row r="831" spans="1:4">
      <c r="A831" s="81"/>
      <c r="B831" s="85"/>
      <c r="C831" s="83"/>
      <c r="D831" s="84"/>
    </row>
    <row r="832" spans="1:4">
      <c r="A832" s="81"/>
      <c r="B832" s="85"/>
      <c r="C832" s="83"/>
      <c r="D832" s="84"/>
    </row>
    <row r="833" spans="1:4">
      <c r="A833" s="81"/>
      <c r="B833" s="85"/>
      <c r="C833" s="83"/>
      <c r="D833" s="84"/>
    </row>
    <row r="834" spans="1:4">
      <c r="A834" s="81"/>
      <c r="B834" s="85"/>
      <c r="C834" s="83"/>
      <c r="D834" s="84"/>
    </row>
    <row r="835" spans="1:4">
      <c r="A835" s="81"/>
      <c r="B835" s="85"/>
      <c r="C835" s="83"/>
      <c r="D835" s="84"/>
    </row>
    <row r="836" spans="1:4">
      <c r="A836" s="81"/>
      <c r="B836" s="85"/>
      <c r="C836" s="83"/>
      <c r="D836" s="84"/>
    </row>
    <row r="837" spans="1:4">
      <c r="A837" s="81"/>
      <c r="B837" s="85"/>
      <c r="C837" s="83"/>
      <c r="D837" s="84"/>
    </row>
    <row r="838" spans="1:4">
      <c r="A838" s="81"/>
      <c r="B838" s="85"/>
      <c r="C838" s="83"/>
      <c r="D838" s="84"/>
    </row>
    <row r="839" spans="1:4">
      <c r="A839" s="81"/>
      <c r="B839" s="85"/>
      <c r="C839" s="83"/>
      <c r="D839" s="84"/>
    </row>
    <row r="840" spans="1:4">
      <c r="A840" s="81"/>
      <c r="B840" s="85"/>
      <c r="C840" s="83"/>
      <c r="D840" s="84"/>
    </row>
    <row r="841" spans="1:4">
      <c r="A841" s="81"/>
      <c r="B841" s="85"/>
      <c r="C841" s="83"/>
      <c r="D841" s="84"/>
    </row>
    <row r="842" spans="1:4">
      <c r="A842" s="81"/>
      <c r="B842" s="85"/>
      <c r="C842" s="83"/>
      <c r="D842" s="84"/>
    </row>
    <row r="843" spans="1:4">
      <c r="A843" s="81"/>
      <c r="B843" s="85"/>
      <c r="C843" s="83"/>
      <c r="D843" s="84"/>
    </row>
    <row r="844" spans="1:4">
      <c r="A844" s="81"/>
      <c r="B844" s="85"/>
      <c r="C844" s="83"/>
      <c r="D844" s="84"/>
    </row>
    <row r="845" spans="1:4">
      <c r="A845" s="81"/>
      <c r="B845" s="85"/>
      <c r="C845" s="83"/>
      <c r="D845" s="84"/>
    </row>
    <row r="846" spans="1:4">
      <c r="A846" s="81"/>
      <c r="B846" s="85"/>
      <c r="C846" s="83"/>
      <c r="D846" s="84"/>
    </row>
    <row r="847" spans="1:4">
      <c r="A847" s="81"/>
      <c r="B847" s="85"/>
      <c r="C847" s="83"/>
      <c r="D847" s="84"/>
    </row>
    <row r="848" spans="1:4">
      <c r="A848" s="81"/>
      <c r="B848" s="85"/>
      <c r="C848" s="83"/>
      <c r="D848" s="84"/>
    </row>
    <row r="849" spans="1:4">
      <c r="A849" s="81"/>
      <c r="B849" s="85"/>
      <c r="C849" s="83"/>
      <c r="D849" s="84"/>
    </row>
    <row r="850" spans="1:4">
      <c r="A850" s="81"/>
      <c r="B850" s="85"/>
      <c r="C850" s="83"/>
      <c r="D850" s="84"/>
    </row>
    <row r="851" spans="1:4">
      <c r="A851" s="81"/>
      <c r="B851" s="85"/>
      <c r="C851" s="83"/>
      <c r="D851" s="84"/>
    </row>
    <row r="852" spans="1:4">
      <c r="A852" s="81"/>
      <c r="B852" s="85"/>
      <c r="C852" s="83"/>
      <c r="D852" s="84"/>
    </row>
    <row r="853" spans="1:4">
      <c r="A853" s="81"/>
      <c r="B853" s="85"/>
      <c r="C853" s="83"/>
      <c r="D853" s="84"/>
    </row>
    <row r="854" spans="1:4">
      <c r="A854" s="81"/>
      <c r="B854" s="85"/>
      <c r="C854" s="83"/>
      <c r="D854" s="84"/>
    </row>
    <row r="855" spans="1:4">
      <c r="A855" s="81"/>
      <c r="B855" s="85"/>
      <c r="C855" s="83"/>
      <c r="D855" s="84"/>
    </row>
    <row r="856" spans="1:4">
      <c r="A856" s="81"/>
      <c r="B856" s="85"/>
      <c r="C856" s="83"/>
      <c r="D856" s="84"/>
    </row>
    <row r="857" spans="1:4">
      <c r="A857" s="81"/>
      <c r="B857" s="85"/>
      <c r="C857" s="83"/>
      <c r="D857" s="84"/>
    </row>
    <row r="858" spans="1:4">
      <c r="A858" s="81"/>
      <c r="B858" s="85"/>
      <c r="C858" s="83"/>
      <c r="D858" s="84"/>
    </row>
    <row r="859" spans="1:4">
      <c r="A859" s="81"/>
      <c r="B859" s="85"/>
      <c r="C859" s="83"/>
      <c r="D859" s="84"/>
    </row>
    <row r="860" spans="1:4">
      <c r="A860" s="81"/>
      <c r="B860" s="85"/>
      <c r="C860" s="83"/>
      <c r="D860" s="84"/>
    </row>
    <row r="861" spans="1:4">
      <c r="A861" s="81"/>
      <c r="B861" s="85"/>
      <c r="C861" s="83"/>
      <c r="D861" s="84"/>
    </row>
    <row r="862" spans="1:4">
      <c r="A862" s="81"/>
      <c r="B862" s="85"/>
      <c r="C862" s="83"/>
      <c r="D862" s="84"/>
    </row>
    <row r="863" spans="1:4">
      <c r="A863" s="81"/>
      <c r="B863" s="85"/>
      <c r="C863" s="83"/>
      <c r="D863" s="84"/>
    </row>
    <row r="864" spans="1:4">
      <c r="A864" s="81"/>
      <c r="B864" s="85"/>
      <c r="C864" s="83"/>
      <c r="D864" s="84"/>
    </row>
    <row r="865" spans="1:4">
      <c r="A865" s="81"/>
      <c r="B865" s="85"/>
      <c r="C865" s="83"/>
      <c r="D865" s="84"/>
    </row>
    <row r="866" spans="1:4">
      <c r="A866" s="81"/>
      <c r="B866" s="85"/>
      <c r="C866" s="83"/>
      <c r="D866" s="84"/>
    </row>
    <row r="867" spans="1:4">
      <c r="A867" s="81"/>
      <c r="B867" s="85"/>
      <c r="C867" s="83"/>
      <c r="D867" s="84"/>
    </row>
    <row r="868" spans="1:4">
      <c r="A868" s="81"/>
      <c r="B868" s="85"/>
      <c r="C868" s="83"/>
      <c r="D868" s="84"/>
    </row>
    <row r="869" spans="1:4">
      <c r="A869" s="81"/>
      <c r="B869" s="85"/>
      <c r="C869" s="83"/>
      <c r="D869" s="84"/>
    </row>
    <row r="870" spans="1:4">
      <c r="A870" s="81"/>
      <c r="B870" s="85"/>
      <c r="C870" s="83"/>
      <c r="D870" s="84"/>
    </row>
    <row r="871" spans="1:4">
      <c r="A871" s="81"/>
      <c r="B871" s="85"/>
      <c r="C871" s="83"/>
      <c r="D871" s="84"/>
    </row>
    <row r="872" spans="1:4">
      <c r="A872" s="81"/>
      <c r="B872" s="85"/>
      <c r="C872" s="83"/>
      <c r="D872" s="84"/>
    </row>
    <row r="873" spans="1:4">
      <c r="A873" s="81"/>
      <c r="B873" s="85"/>
      <c r="C873" s="83"/>
      <c r="D873" s="84"/>
    </row>
    <row r="874" spans="1:4">
      <c r="A874" s="81"/>
      <c r="B874" s="85"/>
      <c r="C874" s="83"/>
      <c r="D874" s="84"/>
    </row>
    <row r="875" spans="1:4">
      <c r="A875" s="81"/>
      <c r="B875" s="85"/>
      <c r="C875" s="83"/>
      <c r="D875" s="84"/>
    </row>
    <row r="876" spans="1:4">
      <c r="A876" s="81"/>
      <c r="B876" s="85"/>
      <c r="C876" s="83"/>
      <c r="D876" s="84"/>
    </row>
    <row r="877" spans="1:4">
      <c r="A877" s="81"/>
      <c r="B877" s="85"/>
      <c r="C877" s="83"/>
      <c r="D877" s="84"/>
    </row>
    <row r="878" spans="1:4">
      <c r="A878" s="81"/>
      <c r="B878" s="85"/>
      <c r="C878" s="83"/>
      <c r="D878" s="84"/>
    </row>
    <row r="879" spans="1:4">
      <c r="A879" s="81"/>
      <c r="B879" s="85"/>
      <c r="C879" s="83"/>
      <c r="D879" s="84"/>
    </row>
    <row r="880" spans="1:4">
      <c r="A880" s="81"/>
      <c r="B880" s="85"/>
      <c r="C880" s="83"/>
      <c r="D880" s="84"/>
    </row>
    <row r="881" spans="1:4">
      <c r="A881" s="81"/>
      <c r="B881" s="85"/>
      <c r="C881" s="83"/>
      <c r="D881" s="84"/>
    </row>
    <row r="882" spans="1:4">
      <c r="A882" s="81"/>
      <c r="B882" s="85"/>
      <c r="C882" s="83"/>
      <c r="D882" s="84"/>
    </row>
    <row r="883" spans="1:4">
      <c r="A883" s="81"/>
      <c r="B883" s="85"/>
      <c r="C883" s="83"/>
      <c r="D883" s="84"/>
    </row>
    <row r="884" spans="1:4">
      <c r="A884" s="81"/>
      <c r="B884" s="85"/>
      <c r="C884" s="83"/>
      <c r="D884" s="84"/>
    </row>
    <row r="885" spans="1:4">
      <c r="A885" s="81"/>
      <c r="B885" s="85"/>
      <c r="C885" s="83"/>
      <c r="D885" s="84"/>
    </row>
    <row r="886" spans="1:4">
      <c r="A886" s="81"/>
      <c r="B886" s="85"/>
      <c r="C886" s="83"/>
      <c r="D886" s="84"/>
    </row>
    <row r="887" spans="1:4">
      <c r="A887" s="81"/>
      <c r="B887" s="85"/>
      <c r="C887" s="83"/>
      <c r="D887" s="84"/>
    </row>
    <row r="888" spans="1:4">
      <c r="A888" s="81"/>
      <c r="B888" s="85"/>
      <c r="C888" s="83"/>
      <c r="D888" s="84"/>
    </row>
    <row r="889" spans="1:4">
      <c r="A889" s="81"/>
      <c r="B889" s="85"/>
      <c r="C889" s="83"/>
      <c r="D889" s="84"/>
    </row>
    <row r="890" spans="1:4">
      <c r="A890" s="81"/>
      <c r="B890" s="85"/>
      <c r="C890" s="83"/>
      <c r="D890" s="84"/>
    </row>
    <row r="891" spans="1:4">
      <c r="A891" s="81"/>
      <c r="B891" s="85"/>
      <c r="C891" s="83"/>
      <c r="D891" s="84"/>
    </row>
    <row r="892" spans="1:4">
      <c r="A892" s="81"/>
      <c r="B892" s="85"/>
      <c r="C892" s="83"/>
      <c r="D892" s="84"/>
    </row>
    <row r="893" spans="1:4">
      <c r="A893" s="81"/>
      <c r="B893" s="85"/>
      <c r="C893" s="83"/>
      <c r="D893" s="84"/>
    </row>
    <row r="894" spans="1:4">
      <c r="A894" s="81"/>
      <c r="B894" s="85"/>
      <c r="C894" s="83"/>
      <c r="D894" s="84"/>
    </row>
    <row r="895" spans="1:4">
      <c r="A895" s="81"/>
      <c r="B895" s="85"/>
      <c r="C895" s="83"/>
      <c r="D895" s="84"/>
    </row>
    <row r="896" spans="1:4">
      <c r="A896" s="81"/>
      <c r="B896" s="85"/>
      <c r="C896" s="83"/>
      <c r="D896" s="84"/>
    </row>
    <row r="897" spans="1:4">
      <c r="A897" s="81"/>
      <c r="B897" s="85"/>
      <c r="C897" s="83"/>
      <c r="D897" s="84"/>
    </row>
    <row r="898" spans="1:4">
      <c r="A898" s="81"/>
      <c r="B898" s="85"/>
      <c r="C898" s="83"/>
      <c r="D898" s="84"/>
    </row>
    <row r="899" spans="1:4">
      <c r="A899" s="81"/>
      <c r="B899" s="85"/>
      <c r="C899" s="83"/>
      <c r="D899" s="84"/>
    </row>
    <row r="900" spans="1:4">
      <c r="A900" s="81"/>
      <c r="B900" s="85"/>
      <c r="C900" s="83"/>
      <c r="D900" s="84"/>
    </row>
    <row r="901" spans="1:4">
      <c r="A901" s="81"/>
      <c r="B901" s="85"/>
      <c r="C901" s="83"/>
      <c r="D901" s="84"/>
    </row>
    <row r="902" spans="1:4">
      <c r="A902" s="81"/>
      <c r="B902" s="85"/>
      <c r="C902" s="83"/>
      <c r="D902" s="84"/>
    </row>
    <row r="903" spans="1:4">
      <c r="A903" s="81"/>
      <c r="B903" s="85"/>
      <c r="C903" s="83"/>
      <c r="D903" s="84"/>
    </row>
    <row r="904" spans="1:4">
      <c r="A904" s="81"/>
      <c r="B904" s="85"/>
      <c r="C904" s="83"/>
      <c r="D904" s="84"/>
    </row>
    <row r="905" spans="1:4">
      <c r="A905" s="81"/>
      <c r="B905" s="85"/>
      <c r="C905" s="83"/>
      <c r="D905" s="84"/>
    </row>
    <row r="906" spans="1:4">
      <c r="A906" s="81"/>
      <c r="B906" s="85"/>
      <c r="C906" s="83"/>
      <c r="D906" s="84"/>
    </row>
    <row r="907" spans="1:4">
      <c r="A907" s="81"/>
      <c r="B907" s="85"/>
      <c r="C907" s="83"/>
      <c r="D907" s="84"/>
    </row>
    <row r="908" spans="1:4">
      <c r="A908" s="81"/>
      <c r="B908" s="85"/>
      <c r="C908" s="83"/>
      <c r="D908" s="84"/>
    </row>
    <row r="909" spans="1:4">
      <c r="A909" s="81"/>
      <c r="B909" s="85"/>
      <c r="C909" s="83"/>
      <c r="D909" s="84"/>
    </row>
    <row r="910" spans="1:4">
      <c r="A910" s="81"/>
      <c r="B910" s="85"/>
      <c r="C910" s="83"/>
      <c r="D910" s="84"/>
    </row>
    <row r="911" spans="1:4">
      <c r="A911" s="81"/>
      <c r="B911" s="85"/>
      <c r="C911" s="83"/>
      <c r="D911" s="84"/>
    </row>
    <row r="912" spans="1:4">
      <c r="A912" s="81"/>
      <c r="B912" s="85"/>
      <c r="C912" s="83"/>
      <c r="D912" s="84"/>
    </row>
    <row r="913" spans="1:4">
      <c r="A913" s="81"/>
      <c r="B913" s="85"/>
      <c r="C913" s="83"/>
      <c r="D913" s="84"/>
    </row>
    <row r="914" spans="1:4">
      <c r="A914" s="81"/>
      <c r="B914" s="85"/>
      <c r="C914" s="83"/>
      <c r="D914" s="84"/>
    </row>
    <row r="915" spans="1:4">
      <c r="A915" s="81"/>
      <c r="B915" s="85"/>
      <c r="C915" s="83"/>
      <c r="D915" s="84"/>
    </row>
    <row r="916" spans="1:4">
      <c r="A916" s="81"/>
      <c r="B916" s="85"/>
      <c r="C916" s="83"/>
      <c r="D916" s="84"/>
    </row>
    <row r="917" spans="1:4">
      <c r="A917" s="81"/>
      <c r="B917" s="85"/>
      <c r="C917" s="83"/>
      <c r="D917" s="84"/>
    </row>
    <row r="918" spans="1:4">
      <c r="A918" s="81"/>
      <c r="B918" s="85"/>
      <c r="C918" s="83"/>
      <c r="D918" s="84"/>
    </row>
    <row r="919" spans="1:4">
      <c r="A919" s="81"/>
      <c r="B919" s="85"/>
      <c r="C919" s="83"/>
      <c r="D919" s="84"/>
    </row>
    <row r="920" spans="1:4">
      <c r="A920" s="81"/>
      <c r="B920" s="85"/>
      <c r="C920" s="83"/>
      <c r="D920" s="84"/>
    </row>
    <row r="921" spans="1:4">
      <c r="A921" s="81"/>
      <c r="B921" s="85"/>
      <c r="C921" s="83"/>
      <c r="D921" s="84"/>
    </row>
    <row r="922" spans="1:4">
      <c r="A922" s="81"/>
      <c r="B922" s="85"/>
      <c r="C922" s="83"/>
      <c r="D922" s="84"/>
    </row>
    <row r="923" spans="1:4">
      <c r="A923" s="81"/>
      <c r="B923" s="85"/>
      <c r="C923" s="83"/>
      <c r="D923" s="84"/>
    </row>
    <row r="924" spans="1:4">
      <c r="A924" s="81"/>
      <c r="B924" s="85"/>
      <c r="C924" s="83"/>
      <c r="D924" s="84"/>
    </row>
    <row r="925" spans="1:4">
      <c r="A925" s="81"/>
      <c r="B925" s="85"/>
      <c r="C925" s="83"/>
      <c r="D925" s="84"/>
    </row>
    <row r="926" spans="1:4">
      <c r="A926" s="81"/>
      <c r="B926" s="85"/>
      <c r="C926" s="83"/>
      <c r="D926" s="84"/>
    </row>
    <row r="927" spans="1:4">
      <c r="A927" s="81"/>
      <c r="B927" s="85"/>
      <c r="C927" s="83"/>
      <c r="D927" s="84"/>
    </row>
    <row r="928" spans="1:4">
      <c r="A928" s="81"/>
      <c r="B928" s="85"/>
      <c r="C928" s="83"/>
      <c r="D928" s="84"/>
    </row>
    <row r="929" spans="1:4">
      <c r="A929" s="81"/>
      <c r="B929" s="85"/>
      <c r="C929" s="83"/>
      <c r="D929" s="84"/>
    </row>
    <row r="930" spans="1:4">
      <c r="A930" s="81"/>
      <c r="B930" s="85"/>
      <c r="C930" s="83"/>
      <c r="D930" s="84"/>
    </row>
    <row r="931" spans="1:4">
      <c r="A931" s="81"/>
      <c r="B931" s="85"/>
      <c r="C931" s="83"/>
      <c r="D931" s="84"/>
    </row>
    <row r="932" spans="1:4">
      <c r="A932" s="81"/>
      <c r="B932" s="85"/>
      <c r="C932" s="83"/>
      <c r="D932" s="84"/>
    </row>
    <row r="933" spans="1:4">
      <c r="A933" s="81"/>
      <c r="B933" s="85"/>
      <c r="C933" s="83"/>
      <c r="D933" s="84"/>
    </row>
    <row r="934" spans="1:4">
      <c r="A934" s="81"/>
      <c r="B934" s="85"/>
      <c r="C934" s="83"/>
      <c r="D934" s="84"/>
    </row>
    <row r="935" spans="1:4">
      <c r="A935" s="81"/>
      <c r="B935" s="85"/>
      <c r="C935" s="83"/>
      <c r="D935" s="84"/>
    </row>
    <row r="936" spans="1:4">
      <c r="A936" s="81"/>
      <c r="B936" s="85"/>
      <c r="C936" s="83"/>
      <c r="D936" s="84"/>
    </row>
    <row r="937" spans="1:4">
      <c r="A937" s="81"/>
      <c r="B937" s="85"/>
      <c r="C937" s="83"/>
      <c r="D937" s="84"/>
    </row>
    <row r="938" spans="1:4">
      <c r="A938" s="81"/>
      <c r="B938" s="85"/>
      <c r="C938" s="83"/>
      <c r="D938" s="84"/>
    </row>
    <row r="939" spans="1:4">
      <c r="A939" s="81"/>
      <c r="B939" s="85"/>
      <c r="C939" s="83"/>
      <c r="D939" s="84"/>
    </row>
    <row r="940" spans="1:4">
      <c r="A940" s="81"/>
      <c r="B940" s="85"/>
      <c r="C940" s="83"/>
      <c r="D940" s="84"/>
    </row>
    <row r="941" spans="1:4">
      <c r="A941" s="81"/>
      <c r="B941" s="85"/>
      <c r="C941" s="83"/>
      <c r="D941" s="84"/>
    </row>
    <row r="942" spans="1:4">
      <c r="A942" s="81"/>
      <c r="B942" s="85"/>
      <c r="C942" s="83"/>
      <c r="D942" s="84"/>
    </row>
    <row r="943" spans="1:4">
      <c r="A943" s="81"/>
      <c r="B943" s="85"/>
      <c r="C943" s="83"/>
      <c r="D943" s="84"/>
    </row>
    <row r="944" spans="1:4">
      <c r="A944" s="81"/>
      <c r="B944" s="85"/>
      <c r="C944" s="83"/>
      <c r="D944" s="84"/>
    </row>
    <row r="945" spans="1:4">
      <c r="A945" s="81"/>
      <c r="B945" s="85"/>
      <c r="C945" s="83"/>
      <c r="D945" s="84"/>
    </row>
    <row r="946" spans="1:4">
      <c r="A946" s="81"/>
      <c r="B946" s="85"/>
      <c r="C946" s="83"/>
      <c r="D946" s="84"/>
    </row>
    <row r="947" spans="1:4">
      <c r="A947" s="81"/>
      <c r="B947" s="85"/>
      <c r="C947" s="83"/>
      <c r="D947" s="84"/>
    </row>
    <row r="948" spans="1:4">
      <c r="A948" s="81"/>
      <c r="B948" s="85"/>
      <c r="C948" s="83"/>
      <c r="D948" s="84"/>
    </row>
    <row r="949" spans="1:4">
      <c r="A949" s="81"/>
      <c r="B949" s="85"/>
      <c r="C949" s="83"/>
      <c r="D949" s="84"/>
    </row>
    <row r="950" spans="1:4">
      <c r="A950" s="81"/>
      <c r="B950" s="85"/>
      <c r="C950" s="83"/>
      <c r="D950" s="84"/>
    </row>
    <row r="951" spans="1:4">
      <c r="A951" s="81"/>
      <c r="B951" s="85"/>
      <c r="C951" s="83"/>
      <c r="D951" s="84"/>
    </row>
    <row r="952" spans="1:4">
      <c r="A952" s="81"/>
      <c r="B952" s="85"/>
      <c r="C952" s="83"/>
      <c r="D952" s="84"/>
    </row>
    <row r="953" spans="1:4">
      <c r="A953" s="81"/>
      <c r="B953" s="85"/>
      <c r="C953" s="83"/>
      <c r="D953" s="84"/>
    </row>
    <row r="954" spans="1:4">
      <c r="A954" s="81"/>
      <c r="B954" s="85"/>
      <c r="C954" s="83"/>
      <c r="D954" s="84"/>
    </row>
    <row r="955" spans="1:4">
      <c r="A955" s="81"/>
      <c r="B955" s="85"/>
      <c r="C955" s="83"/>
      <c r="D955" s="84"/>
    </row>
    <row r="956" spans="1:4">
      <c r="A956" s="81"/>
      <c r="B956" s="85"/>
      <c r="C956" s="83"/>
      <c r="D956" s="84"/>
    </row>
    <row r="957" spans="1:4">
      <c r="A957" s="81"/>
      <c r="B957" s="85"/>
      <c r="C957" s="83"/>
      <c r="D957" s="84"/>
    </row>
    <row r="958" spans="1:4">
      <c r="A958" s="81"/>
      <c r="B958" s="85"/>
      <c r="C958" s="83"/>
      <c r="D958" s="84"/>
    </row>
    <row r="959" spans="1:4">
      <c r="A959" s="81"/>
      <c r="B959" s="85"/>
      <c r="C959" s="83"/>
      <c r="D959" s="84"/>
    </row>
    <row r="960" spans="1:4">
      <c r="A960" s="81"/>
      <c r="B960" s="85"/>
      <c r="C960" s="83"/>
      <c r="D960" s="84"/>
    </row>
    <row r="961" spans="1:4">
      <c r="A961" s="81"/>
      <c r="B961" s="85"/>
      <c r="C961" s="83"/>
      <c r="D961" s="84"/>
    </row>
    <row r="962" spans="1:4">
      <c r="A962" s="81"/>
      <c r="B962" s="85"/>
      <c r="C962" s="83"/>
      <c r="D962" s="84"/>
    </row>
    <row r="963" spans="1:4">
      <c r="A963" s="81"/>
      <c r="B963" s="85"/>
      <c r="C963" s="83"/>
      <c r="D963" s="84"/>
    </row>
    <row r="964" spans="1:4">
      <c r="A964" s="81"/>
      <c r="B964" s="85"/>
      <c r="C964" s="83"/>
      <c r="D964" s="84"/>
    </row>
    <row r="965" spans="1:4">
      <c r="A965" s="81"/>
      <c r="B965" s="85"/>
      <c r="C965" s="83"/>
      <c r="D965" s="84"/>
    </row>
    <row r="966" spans="1:4">
      <c r="A966" s="81"/>
      <c r="B966" s="85"/>
      <c r="C966" s="83"/>
      <c r="D966" s="84"/>
    </row>
    <row r="967" spans="1:4">
      <c r="A967" s="81"/>
      <c r="B967" s="85"/>
      <c r="C967" s="83"/>
      <c r="D967" s="84"/>
    </row>
    <row r="968" spans="1:4">
      <c r="A968" s="81"/>
      <c r="B968" s="85"/>
      <c r="C968" s="83"/>
      <c r="D968" s="84"/>
    </row>
    <row r="969" spans="1:4">
      <c r="A969" s="81"/>
      <c r="B969" s="85"/>
      <c r="C969" s="83"/>
      <c r="D969" s="84"/>
    </row>
    <row r="970" spans="1:4">
      <c r="A970" s="81"/>
      <c r="B970" s="85"/>
      <c r="C970" s="83"/>
      <c r="D970" s="84"/>
    </row>
    <row r="971" spans="1:4">
      <c r="A971" s="81"/>
      <c r="B971" s="85"/>
      <c r="C971" s="83"/>
      <c r="D971" s="84"/>
    </row>
    <row r="972" spans="1:4">
      <c r="A972" s="81"/>
      <c r="B972" s="85"/>
      <c r="C972" s="83"/>
      <c r="D972" s="84"/>
    </row>
    <row r="973" spans="1:4">
      <c r="A973" s="81"/>
      <c r="B973" s="85"/>
      <c r="C973" s="83"/>
      <c r="D973" s="84"/>
    </row>
    <row r="974" spans="1:4">
      <c r="A974" s="81"/>
      <c r="B974" s="85"/>
      <c r="C974" s="83"/>
      <c r="D974" s="84"/>
    </row>
    <row r="975" spans="1:4">
      <c r="A975" s="81"/>
      <c r="B975" s="85"/>
      <c r="C975" s="83"/>
      <c r="D975" s="84"/>
    </row>
    <row r="976" spans="1:4">
      <c r="A976" s="81"/>
      <c r="B976" s="85"/>
      <c r="C976" s="83"/>
      <c r="D976" s="84"/>
    </row>
    <row r="977" spans="1:4">
      <c r="A977" s="81"/>
      <c r="B977" s="85"/>
      <c r="C977" s="83"/>
      <c r="D977" s="84"/>
    </row>
    <row r="978" spans="1:4">
      <c r="A978" s="81"/>
      <c r="B978" s="85"/>
      <c r="C978" s="83"/>
      <c r="D978" s="84"/>
    </row>
    <row r="979" spans="1:4">
      <c r="A979" s="81"/>
      <c r="B979" s="85"/>
      <c r="C979" s="83"/>
      <c r="D979" s="84"/>
    </row>
    <row r="980" spans="1:4">
      <c r="A980" s="81"/>
      <c r="B980" s="85"/>
      <c r="C980" s="83"/>
      <c r="D980" s="84"/>
    </row>
    <row r="981" spans="1:4">
      <c r="A981" s="81"/>
      <c r="B981" s="85"/>
      <c r="C981" s="83"/>
      <c r="D981" s="84"/>
    </row>
    <row r="982" spans="1:4">
      <c r="A982" s="81"/>
      <c r="B982" s="85"/>
      <c r="C982" s="83"/>
      <c r="D982" s="84"/>
    </row>
    <row r="983" spans="1:4">
      <c r="A983" s="81"/>
      <c r="B983" s="85"/>
      <c r="C983" s="83"/>
      <c r="D983" s="84"/>
    </row>
    <row r="984" spans="1:4">
      <c r="A984" s="81"/>
      <c r="B984" s="85"/>
      <c r="C984" s="83"/>
      <c r="D984" s="84"/>
    </row>
    <row r="985" spans="1:4">
      <c r="A985" s="81"/>
      <c r="B985" s="85"/>
      <c r="C985" s="83"/>
      <c r="D985" s="84"/>
    </row>
    <row r="986" spans="1:4">
      <c r="A986" s="81"/>
      <c r="B986" s="85"/>
      <c r="C986" s="83"/>
      <c r="D986" s="84"/>
    </row>
    <row r="987" spans="1:4">
      <c r="A987" s="81"/>
      <c r="B987" s="85"/>
      <c r="C987" s="83"/>
      <c r="D987" s="84"/>
    </row>
    <row r="988" spans="1:4">
      <c r="A988" s="81"/>
      <c r="B988" s="85"/>
      <c r="C988" s="83"/>
      <c r="D988" s="84"/>
    </row>
    <row r="989" spans="1:4">
      <c r="A989" s="81"/>
      <c r="B989" s="85"/>
      <c r="C989" s="83"/>
      <c r="D989" s="84"/>
    </row>
  </sheetData>
  <phoneticPr fontId="1" type="noConversion"/>
  <dataValidations count="1">
    <dataValidation type="list" allowBlank="1" showInputMessage="1" showErrorMessage="1" error="목록에서 선택" sqref="B2:B428">
      <formula1>펀드거래유형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/>
  </sheetViews>
  <sheetFormatPr defaultColWidth="9" defaultRowHeight="16.5"/>
  <cols>
    <col min="1" max="1" width="38.375" style="68" customWidth="1"/>
    <col min="2" max="2" width="21" style="68" customWidth="1"/>
    <col min="3" max="3" width="9.625" style="68" customWidth="1"/>
    <col min="4" max="4" width="11.25" style="68" customWidth="1"/>
    <col min="5" max="5" width="33.75" style="68" bestFit="1" customWidth="1"/>
    <col min="6" max="16384" width="9" style="68"/>
  </cols>
  <sheetData>
    <row r="1" spans="1:5">
      <c r="A1" s="76" t="s">
        <v>113</v>
      </c>
      <c r="B1" s="76" t="s">
        <v>397</v>
      </c>
      <c r="C1" s="76" t="s">
        <v>188</v>
      </c>
      <c r="D1" s="77" t="s">
        <v>398</v>
      </c>
      <c r="E1" s="76" t="s">
        <v>178</v>
      </c>
    </row>
    <row r="2" spans="1:5">
      <c r="A2" s="78" t="s">
        <v>1190</v>
      </c>
      <c r="B2" s="78" t="s">
        <v>181</v>
      </c>
      <c r="C2" s="79" t="s">
        <v>1091</v>
      </c>
      <c r="D2" s="80">
        <v>38353</v>
      </c>
      <c r="E2" s="78" t="s">
        <v>1193</v>
      </c>
    </row>
    <row r="3" spans="1:5">
      <c r="A3" s="78" t="s">
        <v>1190</v>
      </c>
      <c r="B3" s="78" t="s">
        <v>181</v>
      </c>
      <c r="C3" s="79" t="s">
        <v>1194</v>
      </c>
      <c r="D3" s="80">
        <v>38353</v>
      </c>
      <c r="E3" s="78" t="s">
        <v>1195</v>
      </c>
    </row>
    <row r="4" spans="1:5">
      <c r="A4" s="78" t="s">
        <v>1190</v>
      </c>
      <c r="B4" s="78" t="s">
        <v>181</v>
      </c>
      <c r="C4" s="79" t="s">
        <v>1196</v>
      </c>
      <c r="D4" s="80">
        <v>38353</v>
      </c>
      <c r="E4" s="78" t="s">
        <v>1195</v>
      </c>
    </row>
    <row r="5" spans="1:5">
      <c r="A5" s="78" t="s">
        <v>1190</v>
      </c>
      <c r="B5" s="78" t="s">
        <v>182</v>
      </c>
      <c r="C5" s="79" t="s">
        <v>1091</v>
      </c>
      <c r="D5" s="80">
        <v>38718</v>
      </c>
      <c r="E5" s="78" t="s">
        <v>1197</v>
      </c>
    </row>
    <row r="6" spans="1:5">
      <c r="A6" s="78" t="s">
        <v>1190</v>
      </c>
      <c r="B6" s="78" t="s">
        <v>183</v>
      </c>
      <c r="C6" s="79" t="s">
        <v>1198</v>
      </c>
      <c r="D6" s="80">
        <v>38718</v>
      </c>
      <c r="E6" s="78" t="s">
        <v>1199</v>
      </c>
    </row>
    <row r="7" spans="1:5">
      <c r="A7" s="78" t="s">
        <v>1190</v>
      </c>
      <c r="B7" s="78" t="s">
        <v>182</v>
      </c>
      <c r="C7" s="79" t="s">
        <v>1194</v>
      </c>
      <c r="D7" s="80">
        <v>39083</v>
      </c>
      <c r="E7" s="78" t="s">
        <v>1197</v>
      </c>
    </row>
    <row r="8" spans="1:5">
      <c r="A8" s="78" t="s">
        <v>1190</v>
      </c>
      <c r="B8" s="78" t="s">
        <v>183</v>
      </c>
      <c r="C8" s="79" t="s">
        <v>1200</v>
      </c>
      <c r="D8" s="80">
        <v>39083</v>
      </c>
      <c r="E8" s="78" t="s">
        <v>1199</v>
      </c>
    </row>
    <row r="9" spans="1:5">
      <c r="A9" s="78" t="s">
        <v>1190</v>
      </c>
      <c r="B9" s="78" t="s">
        <v>182</v>
      </c>
      <c r="C9" s="79" t="s">
        <v>1196</v>
      </c>
      <c r="D9" s="80">
        <v>39448</v>
      </c>
      <c r="E9" s="78" t="s">
        <v>1197</v>
      </c>
    </row>
    <row r="10" spans="1:5">
      <c r="A10" s="78" t="s">
        <v>1190</v>
      </c>
      <c r="B10" s="78" t="s">
        <v>183</v>
      </c>
      <c r="C10" s="79" t="s">
        <v>1201</v>
      </c>
      <c r="D10" s="80">
        <v>39448</v>
      </c>
      <c r="E10" s="78" t="s">
        <v>1199</v>
      </c>
    </row>
    <row r="11" spans="1:5">
      <c r="A11" s="78" t="s">
        <v>1190</v>
      </c>
      <c r="B11" s="78" t="s">
        <v>183</v>
      </c>
      <c r="C11" s="79" t="s">
        <v>1202</v>
      </c>
      <c r="D11" s="80">
        <v>39814</v>
      </c>
      <c r="E11" s="78" t="s">
        <v>1203</v>
      </c>
    </row>
    <row r="12" spans="1:5">
      <c r="A12" s="78" t="s">
        <v>1190</v>
      </c>
      <c r="B12" s="78" t="s">
        <v>119</v>
      </c>
      <c r="C12" s="79" t="s">
        <v>1198</v>
      </c>
      <c r="D12" s="80">
        <v>39814</v>
      </c>
      <c r="E12" s="78" t="s">
        <v>1204</v>
      </c>
    </row>
    <row r="13" spans="1:5">
      <c r="A13" s="78" t="s">
        <v>1190</v>
      </c>
      <c r="B13" s="78" t="s">
        <v>184</v>
      </c>
      <c r="C13" s="79" t="s">
        <v>1198</v>
      </c>
      <c r="D13" s="80">
        <v>40543</v>
      </c>
      <c r="E13" s="78" t="s">
        <v>1205</v>
      </c>
    </row>
    <row r="14" spans="1:5">
      <c r="A14" s="78" t="s">
        <v>1190</v>
      </c>
      <c r="B14" s="78" t="s">
        <v>184</v>
      </c>
      <c r="C14" s="79" t="s">
        <v>1200</v>
      </c>
      <c r="D14" s="80">
        <v>40543</v>
      </c>
      <c r="E14" s="78" t="s">
        <v>1205</v>
      </c>
    </row>
    <row r="15" spans="1:5">
      <c r="A15" s="78" t="s">
        <v>1190</v>
      </c>
      <c r="B15" s="78" t="s">
        <v>184</v>
      </c>
      <c r="C15" s="79" t="s">
        <v>1201</v>
      </c>
      <c r="D15" s="80">
        <v>40543</v>
      </c>
      <c r="E15" s="78" t="s">
        <v>1205</v>
      </c>
    </row>
    <row r="16" spans="1:5">
      <c r="A16" s="78" t="s">
        <v>1190</v>
      </c>
      <c r="B16" s="78" t="s">
        <v>184</v>
      </c>
      <c r="C16" s="79" t="s">
        <v>1202</v>
      </c>
      <c r="D16" s="80">
        <v>40543</v>
      </c>
      <c r="E16" s="78" t="s">
        <v>1205</v>
      </c>
    </row>
    <row r="17" spans="1:5">
      <c r="A17" s="78" t="s">
        <v>1191</v>
      </c>
      <c r="B17" s="78" t="s">
        <v>181</v>
      </c>
      <c r="C17" s="79" t="s">
        <v>1091</v>
      </c>
      <c r="D17" s="80">
        <v>38353</v>
      </c>
      <c r="E17" s="78" t="s">
        <v>1193</v>
      </c>
    </row>
    <row r="18" spans="1:5">
      <c r="A18" s="78" t="s">
        <v>1191</v>
      </c>
      <c r="B18" s="78" t="s">
        <v>181</v>
      </c>
      <c r="C18" s="79" t="s">
        <v>1194</v>
      </c>
      <c r="D18" s="80">
        <v>38353</v>
      </c>
      <c r="E18" s="78" t="s">
        <v>1195</v>
      </c>
    </row>
    <row r="19" spans="1:5">
      <c r="A19" s="78" t="s">
        <v>1191</v>
      </c>
      <c r="B19" s="78" t="s">
        <v>181</v>
      </c>
      <c r="C19" s="79" t="s">
        <v>1196</v>
      </c>
      <c r="D19" s="80">
        <v>38353</v>
      </c>
      <c r="E19" s="78" t="s">
        <v>1195</v>
      </c>
    </row>
    <row r="20" spans="1:5">
      <c r="A20" s="78" t="s">
        <v>1191</v>
      </c>
      <c r="B20" s="78" t="s">
        <v>184</v>
      </c>
      <c r="C20" s="79" t="s">
        <v>1091</v>
      </c>
      <c r="D20" s="80">
        <v>40543</v>
      </c>
      <c r="E20" s="78"/>
    </row>
    <row r="21" spans="1:5">
      <c r="A21" s="78" t="s">
        <v>1191</v>
      </c>
      <c r="B21" s="78" t="s">
        <v>184</v>
      </c>
      <c r="C21" s="79" t="s">
        <v>1194</v>
      </c>
      <c r="D21" s="80">
        <v>40543</v>
      </c>
      <c r="E21" s="78"/>
    </row>
    <row r="22" spans="1:5">
      <c r="A22" s="78" t="s">
        <v>1191</v>
      </c>
      <c r="B22" s="78" t="s">
        <v>184</v>
      </c>
      <c r="C22" s="79" t="s">
        <v>1196</v>
      </c>
      <c r="D22" s="80">
        <v>40543</v>
      </c>
      <c r="E22" s="78"/>
    </row>
    <row r="23" spans="1:5">
      <c r="A23" s="78" t="s">
        <v>1192</v>
      </c>
      <c r="B23" s="78" t="s">
        <v>181</v>
      </c>
      <c r="C23" s="79" t="s">
        <v>1091</v>
      </c>
      <c r="D23" s="80">
        <v>38353</v>
      </c>
      <c r="E23" s="78" t="s">
        <v>1193</v>
      </c>
    </row>
    <row r="24" spans="1:5">
      <c r="A24" s="78" t="s">
        <v>1192</v>
      </c>
      <c r="B24" s="78" t="s">
        <v>181</v>
      </c>
      <c r="C24" s="79" t="s">
        <v>1194</v>
      </c>
      <c r="D24" s="80">
        <v>38353</v>
      </c>
      <c r="E24" s="78" t="s">
        <v>1195</v>
      </c>
    </row>
    <row r="25" spans="1:5">
      <c r="A25" s="78" t="s">
        <v>1192</v>
      </c>
      <c r="B25" s="78" t="s">
        <v>181</v>
      </c>
      <c r="C25" s="79" t="s">
        <v>1196</v>
      </c>
      <c r="D25" s="80">
        <v>38353</v>
      </c>
      <c r="E25" s="78" t="s">
        <v>1195</v>
      </c>
    </row>
    <row r="26" spans="1:5">
      <c r="A26" s="78" t="s">
        <v>1192</v>
      </c>
      <c r="B26" s="78" t="s">
        <v>182</v>
      </c>
      <c r="C26" s="79" t="s">
        <v>1091</v>
      </c>
      <c r="D26" s="80">
        <v>38718</v>
      </c>
      <c r="E26" s="78" t="s">
        <v>1197</v>
      </c>
    </row>
    <row r="27" spans="1:5">
      <c r="A27" s="78" t="s">
        <v>1192</v>
      </c>
      <c r="B27" s="78" t="s">
        <v>183</v>
      </c>
      <c r="C27" s="79" t="s">
        <v>1198</v>
      </c>
      <c r="D27" s="80">
        <v>38718</v>
      </c>
      <c r="E27" s="78" t="s">
        <v>1199</v>
      </c>
    </row>
    <row r="28" spans="1:5">
      <c r="A28" s="78" t="s">
        <v>1192</v>
      </c>
      <c r="B28" s="78" t="s">
        <v>184</v>
      </c>
      <c r="C28" s="79" t="s">
        <v>1206</v>
      </c>
      <c r="D28" s="80">
        <v>40543</v>
      </c>
      <c r="E28" s="78"/>
    </row>
    <row r="29" spans="1:5">
      <c r="A29" s="78" t="s">
        <v>1192</v>
      </c>
      <c r="B29" s="78" t="s">
        <v>184</v>
      </c>
      <c r="C29" s="79" t="s">
        <v>1194</v>
      </c>
      <c r="D29" s="80">
        <v>40543</v>
      </c>
      <c r="E29" s="78"/>
    </row>
    <row r="30" spans="1:5">
      <c r="A30" s="78" t="s">
        <v>1192</v>
      </c>
      <c r="B30" s="78" t="s">
        <v>184</v>
      </c>
      <c r="C30" s="79" t="s">
        <v>1196</v>
      </c>
      <c r="D30" s="80">
        <v>40543</v>
      </c>
      <c r="E30" s="78"/>
    </row>
    <row r="31" spans="1:5">
      <c r="A31" s="78"/>
      <c r="B31" s="78"/>
      <c r="C31" s="79"/>
      <c r="D31" s="80"/>
      <c r="E31" s="78"/>
    </row>
    <row r="32" spans="1:5">
      <c r="A32" s="78"/>
      <c r="B32" s="78"/>
      <c r="C32" s="79"/>
      <c r="D32" s="80"/>
      <c r="E32" s="78"/>
    </row>
    <row r="33" spans="1:5">
      <c r="A33" s="78"/>
      <c r="B33" s="78"/>
      <c r="C33" s="79"/>
      <c r="D33" s="80"/>
      <c r="E33" s="78"/>
    </row>
    <row r="34" spans="1:5">
      <c r="A34" s="78"/>
      <c r="B34" s="78"/>
      <c r="C34" s="79"/>
      <c r="D34" s="80"/>
      <c r="E34" s="78"/>
    </row>
    <row r="35" spans="1:5">
      <c r="A35" s="78"/>
      <c r="B35" s="78"/>
      <c r="C35" s="79"/>
      <c r="D35" s="80"/>
      <c r="E35" s="78"/>
    </row>
    <row r="36" spans="1:5">
      <c r="A36" s="78"/>
      <c r="B36" s="78"/>
      <c r="C36" s="79"/>
      <c r="D36" s="80"/>
      <c r="E36" s="78"/>
    </row>
    <row r="37" spans="1:5">
      <c r="A37" s="78"/>
      <c r="B37" s="78"/>
      <c r="C37" s="79"/>
      <c r="D37" s="80"/>
      <c r="E37" s="78"/>
    </row>
    <row r="38" spans="1:5">
      <c r="A38" s="78"/>
      <c r="B38" s="78"/>
      <c r="C38" s="79"/>
      <c r="D38" s="80"/>
      <c r="E38" s="78"/>
    </row>
    <row r="39" spans="1:5">
      <c r="A39" s="78"/>
      <c r="B39" s="78"/>
      <c r="C39" s="79"/>
      <c r="D39" s="80"/>
      <c r="E39" s="78"/>
    </row>
    <row r="40" spans="1:5">
      <c r="A40" s="78"/>
      <c r="B40" s="78"/>
      <c r="C40" s="79"/>
      <c r="D40" s="80"/>
      <c r="E40" s="78"/>
    </row>
    <row r="41" spans="1:5">
      <c r="A41" s="78"/>
      <c r="B41" s="78"/>
      <c r="C41" s="79"/>
      <c r="D41" s="80"/>
      <c r="E41" s="78"/>
    </row>
    <row r="42" spans="1:5">
      <c r="A42" s="78"/>
      <c r="B42" s="78"/>
      <c r="C42" s="79"/>
      <c r="D42" s="80"/>
      <c r="E42" s="78"/>
    </row>
    <row r="43" spans="1:5">
      <c r="A43" s="78"/>
      <c r="B43" s="78"/>
      <c r="C43" s="79"/>
      <c r="D43" s="80"/>
      <c r="E43" s="78"/>
    </row>
    <row r="44" spans="1:5">
      <c r="A44" s="78"/>
      <c r="B44" s="78"/>
      <c r="C44" s="79"/>
      <c r="D44" s="80"/>
      <c r="E44" s="78"/>
    </row>
    <row r="45" spans="1:5">
      <c r="A45" s="78"/>
      <c r="B45" s="78"/>
      <c r="C45" s="79"/>
      <c r="D45" s="80"/>
      <c r="E45" s="78"/>
    </row>
    <row r="46" spans="1:5">
      <c r="A46" s="78"/>
      <c r="B46" s="78"/>
      <c r="C46" s="79"/>
      <c r="D46" s="80"/>
      <c r="E46" s="78"/>
    </row>
    <row r="47" spans="1:5">
      <c r="A47" s="78"/>
      <c r="B47" s="78"/>
      <c r="C47" s="79"/>
      <c r="D47" s="80"/>
      <c r="E47" s="78"/>
    </row>
    <row r="48" spans="1:5">
      <c r="A48" s="78"/>
      <c r="B48" s="78"/>
      <c r="C48" s="79"/>
      <c r="D48" s="80"/>
      <c r="E48" s="78"/>
    </row>
    <row r="49" spans="1:5">
      <c r="A49" s="78"/>
      <c r="B49" s="78"/>
      <c r="C49" s="79"/>
      <c r="D49" s="80"/>
      <c r="E49" s="78"/>
    </row>
    <row r="50" spans="1:5">
      <c r="A50" s="78"/>
      <c r="B50" s="78"/>
      <c r="C50" s="79"/>
      <c r="D50" s="80"/>
      <c r="E50" s="78"/>
    </row>
    <row r="51" spans="1:5">
      <c r="A51" s="78"/>
      <c r="B51" s="78"/>
      <c r="C51" s="79"/>
      <c r="D51" s="80"/>
      <c r="E51" s="78"/>
    </row>
    <row r="52" spans="1:5">
      <c r="A52" s="78"/>
      <c r="B52" s="78"/>
      <c r="C52" s="79"/>
      <c r="D52" s="80"/>
      <c r="E52" s="78"/>
    </row>
    <row r="53" spans="1:5">
      <c r="A53" s="78"/>
      <c r="B53" s="78"/>
      <c r="C53" s="79"/>
      <c r="D53" s="80"/>
      <c r="E53" s="78"/>
    </row>
    <row r="54" spans="1:5">
      <c r="A54" s="78"/>
      <c r="B54" s="78"/>
      <c r="C54" s="79"/>
      <c r="D54" s="80"/>
      <c r="E54" s="78"/>
    </row>
    <row r="55" spans="1:5">
      <c r="A55" s="78"/>
      <c r="B55" s="78"/>
      <c r="C55" s="79"/>
      <c r="D55" s="80"/>
      <c r="E55" s="78"/>
    </row>
    <row r="56" spans="1:5">
      <c r="A56" s="78"/>
      <c r="B56" s="78"/>
      <c r="C56" s="79"/>
      <c r="D56" s="80"/>
      <c r="E56" s="78"/>
    </row>
    <row r="57" spans="1:5">
      <c r="A57" s="78"/>
      <c r="B57" s="78"/>
      <c r="C57" s="79"/>
      <c r="D57" s="80"/>
      <c r="E57" s="78"/>
    </row>
    <row r="58" spans="1:5">
      <c r="A58" s="78"/>
      <c r="B58" s="78"/>
      <c r="C58" s="79"/>
      <c r="D58" s="80"/>
      <c r="E58" s="78"/>
    </row>
    <row r="59" spans="1:5">
      <c r="A59" s="78"/>
      <c r="B59" s="78"/>
      <c r="C59" s="79"/>
      <c r="D59" s="80"/>
      <c r="E59" s="78"/>
    </row>
    <row r="60" spans="1:5">
      <c r="A60" s="78"/>
      <c r="B60" s="78"/>
      <c r="C60" s="79"/>
      <c r="D60" s="80"/>
      <c r="E60" s="78"/>
    </row>
    <row r="61" spans="1:5">
      <c r="A61" s="78"/>
      <c r="B61" s="78"/>
      <c r="C61" s="79"/>
      <c r="D61" s="80"/>
      <c r="E61" s="78"/>
    </row>
    <row r="62" spans="1:5">
      <c r="A62" s="78"/>
      <c r="B62" s="78"/>
      <c r="C62" s="79"/>
      <c r="D62" s="80"/>
      <c r="E62" s="78"/>
    </row>
    <row r="63" spans="1:5">
      <c r="A63" s="78"/>
      <c r="B63" s="78"/>
      <c r="C63" s="79"/>
      <c r="D63" s="80"/>
      <c r="E63" s="78"/>
    </row>
    <row r="64" spans="1:5">
      <c r="A64" s="78"/>
      <c r="B64" s="78"/>
      <c r="C64" s="79"/>
      <c r="D64" s="80"/>
      <c r="E64" s="78"/>
    </row>
    <row r="65" spans="1:5">
      <c r="A65" s="78"/>
      <c r="B65" s="78"/>
      <c r="C65" s="79"/>
      <c r="D65" s="80"/>
      <c r="E65" s="78"/>
    </row>
    <row r="66" spans="1:5">
      <c r="A66" s="78"/>
      <c r="B66" s="78"/>
      <c r="C66" s="79"/>
      <c r="D66" s="80"/>
      <c r="E66" s="78"/>
    </row>
    <row r="67" spans="1:5">
      <c r="A67" s="78"/>
      <c r="B67" s="78"/>
      <c r="C67" s="79"/>
      <c r="D67" s="80"/>
      <c r="E67" s="78"/>
    </row>
    <row r="68" spans="1:5">
      <c r="A68" s="78"/>
      <c r="B68" s="78"/>
      <c r="C68" s="79"/>
      <c r="D68" s="80"/>
      <c r="E68" s="78"/>
    </row>
    <row r="69" spans="1:5">
      <c r="A69" s="78"/>
      <c r="B69" s="78"/>
      <c r="C69" s="79"/>
      <c r="D69" s="80"/>
      <c r="E69" s="78"/>
    </row>
    <row r="70" spans="1:5">
      <c r="A70" s="78"/>
      <c r="B70" s="78"/>
      <c r="C70" s="79"/>
      <c r="D70" s="80"/>
      <c r="E70" s="78"/>
    </row>
    <row r="71" spans="1:5">
      <c r="A71" s="78"/>
      <c r="B71" s="78"/>
      <c r="C71" s="79"/>
      <c r="D71" s="80"/>
      <c r="E71" s="78"/>
    </row>
    <row r="72" spans="1:5">
      <c r="A72" s="78"/>
      <c r="B72" s="78"/>
      <c r="C72" s="79"/>
      <c r="D72" s="80"/>
      <c r="E72" s="78"/>
    </row>
    <row r="73" spans="1:5">
      <c r="A73" s="78"/>
      <c r="B73" s="78"/>
      <c r="C73" s="79"/>
      <c r="D73" s="80"/>
      <c r="E73" s="78"/>
    </row>
    <row r="74" spans="1:5">
      <c r="A74" s="78"/>
      <c r="B74" s="78"/>
      <c r="C74" s="79"/>
      <c r="D74" s="80"/>
      <c r="E74" s="78"/>
    </row>
    <row r="75" spans="1:5">
      <c r="A75" s="78"/>
      <c r="B75" s="78"/>
      <c r="C75" s="79"/>
      <c r="D75" s="80"/>
      <c r="E75" s="78"/>
    </row>
    <row r="76" spans="1:5">
      <c r="A76" s="78"/>
      <c r="B76" s="78"/>
      <c r="C76" s="79"/>
      <c r="D76" s="80"/>
      <c r="E76" s="78"/>
    </row>
    <row r="77" spans="1:5">
      <c r="A77" s="78"/>
      <c r="B77" s="78"/>
      <c r="C77" s="79"/>
      <c r="D77" s="80"/>
      <c r="E77" s="78"/>
    </row>
    <row r="78" spans="1:5">
      <c r="A78" s="78"/>
      <c r="B78" s="78"/>
      <c r="C78" s="79"/>
      <c r="D78" s="80"/>
      <c r="E78" s="78"/>
    </row>
    <row r="79" spans="1:5">
      <c r="A79" s="78"/>
      <c r="B79" s="78"/>
      <c r="C79" s="79"/>
      <c r="D79" s="80"/>
      <c r="E79" s="78"/>
    </row>
    <row r="80" spans="1:5">
      <c r="A80" s="78"/>
      <c r="B80" s="78"/>
      <c r="C80" s="79"/>
      <c r="D80" s="80"/>
      <c r="E80" s="78"/>
    </row>
    <row r="81" spans="1:5">
      <c r="A81" s="78"/>
      <c r="B81" s="78"/>
      <c r="C81" s="79"/>
      <c r="D81" s="80"/>
      <c r="E81" s="78"/>
    </row>
    <row r="82" spans="1:5">
      <c r="A82" s="78"/>
      <c r="B82" s="78"/>
      <c r="C82" s="79"/>
      <c r="D82" s="80"/>
      <c r="E82" s="78"/>
    </row>
    <row r="83" spans="1:5">
      <c r="A83" s="78"/>
      <c r="B83" s="78"/>
      <c r="C83" s="79"/>
      <c r="D83" s="80"/>
      <c r="E83" s="78"/>
    </row>
    <row r="84" spans="1:5">
      <c r="A84" s="78"/>
      <c r="B84" s="78"/>
      <c r="C84" s="79"/>
      <c r="D84" s="80"/>
      <c r="E84" s="78"/>
    </row>
    <row r="85" spans="1:5">
      <c r="A85" s="78"/>
      <c r="B85" s="78"/>
      <c r="C85" s="79"/>
      <c r="D85" s="80"/>
      <c r="E85" s="78"/>
    </row>
    <row r="86" spans="1:5">
      <c r="A86" s="78"/>
      <c r="B86" s="78"/>
      <c r="C86" s="79"/>
      <c r="D86" s="80"/>
      <c r="E86" s="78"/>
    </row>
    <row r="87" spans="1:5">
      <c r="A87" s="78"/>
      <c r="B87" s="78"/>
      <c r="C87" s="79"/>
      <c r="D87" s="80"/>
      <c r="E87" s="78"/>
    </row>
    <row r="88" spans="1:5">
      <c r="A88" s="78"/>
      <c r="B88" s="78"/>
      <c r="C88" s="79"/>
      <c r="D88" s="80"/>
      <c r="E88" s="78"/>
    </row>
    <row r="89" spans="1:5">
      <c r="A89" s="78"/>
      <c r="B89" s="78"/>
      <c r="C89" s="79"/>
      <c r="D89" s="80"/>
      <c r="E89" s="78"/>
    </row>
    <row r="90" spans="1:5">
      <c r="A90" s="78"/>
      <c r="B90" s="78"/>
      <c r="C90" s="79"/>
      <c r="D90" s="80"/>
      <c r="E90" s="78"/>
    </row>
    <row r="91" spans="1:5">
      <c r="A91" s="78"/>
      <c r="B91" s="78"/>
      <c r="C91" s="79"/>
      <c r="D91" s="80"/>
      <c r="E91" s="78"/>
    </row>
    <row r="92" spans="1:5">
      <c r="A92" s="78"/>
      <c r="B92" s="78"/>
      <c r="C92" s="79"/>
      <c r="D92" s="80"/>
      <c r="E92" s="78"/>
    </row>
    <row r="93" spans="1:5">
      <c r="A93" s="78"/>
      <c r="B93" s="78"/>
      <c r="C93" s="79"/>
      <c r="D93" s="80"/>
      <c r="E93" s="78"/>
    </row>
    <row r="94" spans="1:5">
      <c r="A94" s="78"/>
      <c r="B94" s="78"/>
      <c r="C94" s="79"/>
      <c r="D94" s="80"/>
      <c r="E94" s="78"/>
    </row>
    <row r="95" spans="1:5">
      <c r="A95" s="78"/>
      <c r="B95" s="78"/>
      <c r="C95" s="79"/>
      <c r="D95" s="80"/>
      <c r="E95" s="78"/>
    </row>
    <row r="96" spans="1:5">
      <c r="A96" s="78"/>
      <c r="B96" s="78"/>
      <c r="C96" s="79"/>
      <c r="D96" s="80"/>
      <c r="E96" s="78"/>
    </row>
    <row r="97" spans="1:5">
      <c r="A97" s="78"/>
      <c r="B97" s="78"/>
      <c r="C97" s="79"/>
      <c r="D97" s="80"/>
      <c r="E97" s="78"/>
    </row>
    <row r="98" spans="1:5">
      <c r="A98" s="78"/>
      <c r="B98" s="78"/>
      <c r="C98" s="79"/>
      <c r="D98" s="80"/>
      <c r="E98" s="78"/>
    </row>
    <row r="99" spans="1:5">
      <c r="A99" s="78"/>
      <c r="B99" s="78"/>
      <c r="C99" s="79"/>
      <c r="D99" s="80"/>
      <c r="E99" s="78"/>
    </row>
    <row r="100" spans="1:5">
      <c r="A100" s="78"/>
      <c r="B100" s="78"/>
      <c r="C100" s="79"/>
      <c r="D100" s="80"/>
      <c r="E100" s="78"/>
    </row>
    <row r="101" spans="1:5">
      <c r="A101" s="78"/>
      <c r="B101" s="78"/>
      <c r="C101" s="79"/>
      <c r="D101" s="80"/>
      <c r="E101" s="78"/>
    </row>
    <row r="102" spans="1:5">
      <c r="A102" s="78"/>
      <c r="B102" s="78"/>
      <c r="C102" s="79"/>
      <c r="D102" s="80"/>
      <c r="E102" s="78"/>
    </row>
    <row r="103" spans="1:5">
      <c r="A103" s="78"/>
      <c r="B103" s="78"/>
      <c r="C103" s="79"/>
      <c r="D103" s="80"/>
      <c r="E103" s="78"/>
    </row>
    <row r="104" spans="1:5">
      <c r="A104" s="78"/>
      <c r="B104" s="78"/>
      <c r="C104" s="79"/>
      <c r="D104" s="80"/>
      <c r="E104" s="78"/>
    </row>
    <row r="105" spans="1:5">
      <c r="A105" s="78"/>
      <c r="B105" s="78"/>
      <c r="C105" s="79"/>
      <c r="D105" s="80"/>
      <c r="E105" s="78"/>
    </row>
    <row r="106" spans="1:5">
      <c r="A106" s="78"/>
      <c r="B106" s="78"/>
      <c r="C106" s="79"/>
      <c r="D106" s="80"/>
      <c r="E106" s="78"/>
    </row>
    <row r="107" spans="1:5">
      <c r="A107" s="78"/>
      <c r="B107" s="78"/>
      <c r="C107" s="79"/>
      <c r="D107" s="80"/>
      <c r="E107" s="78"/>
    </row>
    <row r="108" spans="1:5">
      <c r="A108" s="78"/>
      <c r="B108" s="78"/>
      <c r="C108" s="79"/>
      <c r="D108" s="80"/>
      <c r="E108" s="78"/>
    </row>
    <row r="109" spans="1:5">
      <c r="A109" s="78"/>
      <c r="B109" s="78"/>
      <c r="C109" s="79"/>
      <c r="D109" s="80"/>
      <c r="E109" s="78"/>
    </row>
    <row r="110" spans="1:5">
      <c r="A110" s="78"/>
      <c r="B110" s="78"/>
      <c r="C110" s="79"/>
      <c r="D110" s="80"/>
      <c r="E110" s="78"/>
    </row>
    <row r="111" spans="1:5">
      <c r="A111" s="78"/>
      <c r="B111" s="78"/>
      <c r="C111" s="79"/>
      <c r="D111" s="80"/>
      <c r="E111" s="78"/>
    </row>
    <row r="112" spans="1:5">
      <c r="A112" s="78"/>
      <c r="B112" s="78"/>
      <c r="C112" s="79"/>
      <c r="D112" s="80"/>
      <c r="E112" s="78"/>
    </row>
    <row r="113" spans="1:5">
      <c r="A113" s="78"/>
      <c r="B113" s="78"/>
      <c r="C113" s="79"/>
      <c r="D113" s="80"/>
      <c r="E113" s="78"/>
    </row>
    <row r="114" spans="1:5">
      <c r="A114" s="78"/>
      <c r="B114" s="78"/>
      <c r="C114" s="79"/>
      <c r="D114" s="80"/>
      <c r="E114" s="78"/>
    </row>
    <row r="115" spans="1:5">
      <c r="A115" s="78"/>
      <c r="B115" s="78"/>
      <c r="C115" s="79"/>
      <c r="D115" s="80"/>
      <c r="E115" s="78"/>
    </row>
    <row r="116" spans="1:5">
      <c r="A116" s="78"/>
      <c r="B116" s="78"/>
      <c r="C116" s="79"/>
      <c r="D116" s="80"/>
      <c r="E116" s="78"/>
    </row>
    <row r="117" spans="1:5">
      <c r="A117" s="78"/>
      <c r="B117" s="78"/>
      <c r="C117" s="79"/>
      <c r="D117" s="80"/>
      <c r="E117" s="78"/>
    </row>
    <row r="118" spans="1:5">
      <c r="A118" s="78"/>
      <c r="B118" s="78"/>
      <c r="C118" s="79"/>
      <c r="D118" s="80"/>
      <c r="E118" s="78"/>
    </row>
    <row r="119" spans="1:5">
      <c r="A119" s="78"/>
      <c r="B119" s="78"/>
      <c r="C119" s="79"/>
      <c r="D119" s="80"/>
      <c r="E119" s="78"/>
    </row>
    <row r="120" spans="1:5">
      <c r="A120" s="78"/>
      <c r="B120" s="78"/>
      <c r="C120" s="79"/>
      <c r="D120" s="80"/>
      <c r="E120" s="78"/>
    </row>
    <row r="121" spans="1:5">
      <c r="A121" s="78"/>
      <c r="B121" s="78"/>
      <c r="C121" s="79"/>
      <c r="D121" s="80"/>
      <c r="E121" s="78"/>
    </row>
    <row r="122" spans="1:5">
      <c r="A122" s="78"/>
      <c r="B122" s="78"/>
      <c r="C122" s="79"/>
      <c r="D122" s="80"/>
      <c r="E122" s="78"/>
    </row>
    <row r="123" spans="1:5">
      <c r="A123" s="78"/>
      <c r="B123" s="78"/>
      <c r="C123" s="79"/>
      <c r="D123" s="80"/>
      <c r="E123" s="78"/>
    </row>
    <row r="124" spans="1:5">
      <c r="A124" s="78"/>
      <c r="B124" s="78"/>
      <c r="C124" s="79"/>
      <c r="D124" s="80"/>
      <c r="E124" s="78"/>
    </row>
    <row r="125" spans="1:5">
      <c r="A125" s="78"/>
      <c r="B125" s="78"/>
      <c r="C125" s="79"/>
      <c r="D125" s="80"/>
      <c r="E125" s="78"/>
    </row>
    <row r="126" spans="1:5">
      <c r="A126" s="78"/>
      <c r="B126" s="78"/>
      <c r="C126" s="79"/>
      <c r="D126" s="80"/>
      <c r="E126" s="78"/>
    </row>
    <row r="127" spans="1:5">
      <c r="A127" s="78"/>
      <c r="B127" s="78"/>
      <c r="C127" s="79"/>
      <c r="D127" s="80"/>
      <c r="E127" s="78"/>
    </row>
    <row r="128" spans="1:5">
      <c r="A128" s="78"/>
      <c r="B128" s="78"/>
      <c r="C128" s="79"/>
      <c r="D128" s="80"/>
      <c r="E128" s="78"/>
    </row>
    <row r="129" spans="1:5">
      <c r="A129" s="78"/>
      <c r="B129" s="78"/>
      <c r="C129" s="79"/>
      <c r="D129" s="80"/>
      <c r="E129" s="78"/>
    </row>
    <row r="130" spans="1:5">
      <c r="A130" s="78"/>
      <c r="B130" s="78"/>
      <c r="C130" s="79"/>
      <c r="D130" s="80"/>
      <c r="E130" s="78"/>
    </row>
    <row r="131" spans="1:5">
      <c r="A131" s="78"/>
      <c r="B131" s="78"/>
      <c r="C131" s="79"/>
      <c r="D131" s="80"/>
      <c r="E131" s="78"/>
    </row>
    <row r="132" spans="1:5">
      <c r="A132" s="78"/>
      <c r="B132" s="78"/>
      <c r="C132" s="79"/>
      <c r="D132" s="80"/>
      <c r="E132" s="78"/>
    </row>
    <row r="133" spans="1:5">
      <c r="A133" s="78"/>
      <c r="B133" s="78"/>
      <c r="C133" s="79"/>
      <c r="D133" s="80"/>
      <c r="E133" s="78"/>
    </row>
    <row r="134" spans="1:5">
      <c r="A134" s="78"/>
      <c r="B134" s="78"/>
      <c r="C134" s="79"/>
      <c r="D134" s="80"/>
      <c r="E134" s="78"/>
    </row>
    <row r="135" spans="1:5">
      <c r="A135" s="78"/>
      <c r="B135" s="78"/>
      <c r="C135" s="79"/>
      <c r="D135" s="80"/>
      <c r="E135" s="78"/>
    </row>
    <row r="136" spans="1:5">
      <c r="A136" s="78"/>
      <c r="B136" s="78"/>
      <c r="C136" s="79"/>
      <c r="D136" s="80"/>
      <c r="E136" s="78"/>
    </row>
    <row r="137" spans="1:5">
      <c r="A137" s="78"/>
      <c r="B137" s="78"/>
      <c r="C137" s="79"/>
      <c r="D137" s="80"/>
      <c r="E137" s="78"/>
    </row>
    <row r="138" spans="1:5">
      <c r="A138" s="78"/>
      <c r="B138" s="78"/>
      <c r="C138" s="79"/>
      <c r="D138" s="80"/>
      <c r="E138" s="78"/>
    </row>
    <row r="139" spans="1:5">
      <c r="A139" s="78"/>
      <c r="B139" s="78"/>
      <c r="C139" s="79"/>
      <c r="D139" s="80"/>
      <c r="E139" s="78"/>
    </row>
    <row r="140" spans="1:5">
      <c r="A140" s="78"/>
      <c r="B140" s="78"/>
      <c r="C140" s="79"/>
      <c r="D140" s="80"/>
      <c r="E140" s="78"/>
    </row>
    <row r="141" spans="1:5">
      <c r="A141" s="78"/>
      <c r="B141" s="78"/>
      <c r="C141" s="79"/>
      <c r="D141" s="80"/>
      <c r="E141" s="78"/>
    </row>
    <row r="142" spans="1:5">
      <c r="A142" s="78"/>
      <c r="B142" s="78"/>
      <c r="C142" s="79"/>
      <c r="D142" s="80"/>
      <c r="E142" s="78"/>
    </row>
    <row r="143" spans="1:5">
      <c r="A143" s="78"/>
      <c r="B143" s="78"/>
      <c r="C143" s="79"/>
      <c r="D143" s="80"/>
      <c r="E143" s="78"/>
    </row>
    <row r="144" spans="1:5">
      <c r="A144" s="78"/>
      <c r="B144" s="78"/>
      <c r="C144" s="79"/>
      <c r="D144" s="80"/>
      <c r="E144" s="78"/>
    </row>
    <row r="145" spans="1:5">
      <c r="A145" s="78"/>
      <c r="B145" s="78"/>
      <c r="C145" s="79"/>
      <c r="D145" s="80"/>
      <c r="E145" s="78"/>
    </row>
    <row r="146" spans="1:5">
      <c r="A146" s="78"/>
      <c r="B146" s="78"/>
      <c r="C146" s="79"/>
      <c r="D146" s="80"/>
      <c r="E146" s="78"/>
    </row>
    <row r="147" spans="1:5">
      <c r="A147" s="78"/>
      <c r="B147" s="78"/>
      <c r="C147" s="79"/>
      <c r="D147" s="80"/>
      <c r="E147" s="78"/>
    </row>
    <row r="148" spans="1:5">
      <c r="A148" s="78"/>
      <c r="B148" s="78"/>
      <c r="C148" s="79"/>
      <c r="D148" s="80"/>
      <c r="E148" s="78"/>
    </row>
    <row r="149" spans="1:5">
      <c r="A149" s="78"/>
      <c r="B149" s="78"/>
      <c r="C149" s="79"/>
      <c r="D149" s="80"/>
      <c r="E149" s="78"/>
    </row>
    <row r="150" spans="1:5">
      <c r="A150" s="78"/>
      <c r="B150" s="78"/>
      <c r="C150" s="79"/>
      <c r="D150" s="80"/>
      <c r="E150" s="78"/>
    </row>
    <row r="151" spans="1:5">
      <c r="A151" s="78"/>
      <c r="B151" s="78"/>
      <c r="C151" s="79"/>
      <c r="D151" s="80"/>
      <c r="E151" s="78"/>
    </row>
    <row r="152" spans="1:5">
      <c r="A152" s="78"/>
      <c r="B152" s="78"/>
      <c r="C152" s="79"/>
      <c r="D152" s="80"/>
      <c r="E152" s="78"/>
    </row>
    <row r="153" spans="1:5">
      <c r="A153" s="78"/>
      <c r="B153" s="78"/>
      <c r="C153" s="79"/>
      <c r="D153" s="80"/>
      <c r="E153" s="78"/>
    </row>
    <row r="154" spans="1:5">
      <c r="A154" s="78"/>
      <c r="B154" s="78"/>
      <c r="C154" s="79"/>
      <c r="D154" s="80"/>
      <c r="E154" s="78"/>
    </row>
    <row r="155" spans="1:5">
      <c r="A155" s="78"/>
      <c r="B155" s="78"/>
      <c r="C155" s="79"/>
      <c r="D155" s="80"/>
      <c r="E155" s="78"/>
    </row>
    <row r="156" spans="1:5">
      <c r="A156" s="78"/>
      <c r="B156" s="78"/>
      <c r="C156" s="79"/>
      <c r="D156" s="80"/>
      <c r="E156" s="78"/>
    </row>
    <row r="157" spans="1:5">
      <c r="A157" s="78"/>
      <c r="B157" s="78"/>
      <c r="C157" s="79"/>
      <c r="D157" s="80"/>
      <c r="E157" s="78"/>
    </row>
    <row r="158" spans="1:5">
      <c r="A158" s="78"/>
      <c r="B158" s="78"/>
      <c r="C158" s="79"/>
      <c r="D158" s="80"/>
      <c r="E158" s="78"/>
    </row>
    <row r="159" spans="1:5">
      <c r="A159" s="78"/>
      <c r="B159" s="78"/>
      <c r="C159" s="79"/>
      <c r="D159" s="80"/>
      <c r="E159" s="78"/>
    </row>
    <row r="160" spans="1:5">
      <c r="A160" s="78"/>
      <c r="B160" s="78"/>
      <c r="C160" s="79"/>
      <c r="D160" s="80"/>
      <c r="E160" s="78"/>
    </row>
    <row r="161" spans="1:5">
      <c r="A161" s="78"/>
      <c r="B161" s="78"/>
      <c r="C161" s="79"/>
      <c r="D161" s="80"/>
      <c r="E161" s="78"/>
    </row>
    <row r="162" spans="1:5">
      <c r="A162" s="78"/>
      <c r="B162" s="78"/>
      <c r="C162" s="79"/>
      <c r="D162" s="80"/>
      <c r="E162" s="78"/>
    </row>
    <row r="163" spans="1:5">
      <c r="A163" s="78"/>
      <c r="B163" s="78"/>
      <c r="C163" s="79"/>
      <c r="D163" s="80"/>
      <c r="E163" s="78"/>
    </row>
    <row r="164" spans="1:5">
      <c r="A164" s="78"/>
      <c r="B164" s="78"/>
      <c r="C164" s="79"/>
      <c r="D164" s="80"/>
      <c r="E164" s="78"/>
    </row>
    <row r="165" spans="1:5">
      <c r="A165" s="78"/>
      <c r="B165" s="78"/>
      <c r="C165" s="79"/>
      <c r="D165" s="80"/>
      <c r="E165" s="78"/>
    </row>
    <row r="166" spans="1:5">
      <c r="A166" s="78"/>
      <c r="B166" s="78"/>
      <c r="C166" s="79"/>
      <c r="D166" s="80"/>
      <c r="E166" s="78"/>
    </row>
    <row r="167" spans="1:5">
      <c r="A167" s="78"/>
      <c r="B167" s="78"/>
      <c r="C167" s="79"/>
      <c r="D167" s="80"/>
      <c r="E167" s="78"/>
    </row>
    <row r="168" spans="1:5">
      <c r="A168" s="78"/>
      <c r="B168" s="78"/>
      <c r="C168" s="79"/>
      <c r="D168" s="80"/>
      <c r="E168" s="78"/>
    </row>
    <row r="169" spans="1:5">
      <c r="A169" s="78"/>
      <c r="B169" s="78"/>
      <c r="C169" s="79"/>
      <c r="D169" s="80"/>
      <c r="E169" s="78"/>
    </row>
    <row r="170" spans="1:5">
      <c r="A170" s="78"/>
      <c r="B170" s="78"/>
      <c r="C170" s="79"/>
      <c r="D170" s="80"/>
      <c r="E170" s="78"/>
    </row>
    <row r="171" spans="1:5">
      <c r="A171" s="78"/>
      <c r="B171" s="78"/>
      <c r="C171" s="79"/>
      <c r="D171" s="80"/>
      <c r="E171" s="78"/>
    </row>
    <row r="172" spans="1:5">
      <c r="A172" s="78"/>
      <c r="B172" s="78"/>
      <c r="C172" s="79"/>
      <c r="D172" s="80"/>
      <c r="E172" s="78"/>
    </row>
    <row r="173" spans="1:5">
      <c r="A173" s="78"/>
      <c r="B173" s="78"/>
      <c r="C173" s="79"/>
      <c r="D173" s="80"/>
      <c r="E173" s="78"/>
    </row>
    <row r="174" spans="1:5">
      <c r="A174" s="78"/>
      <c r="B174" s="78"/>
      <c r="C174" s="79"/>
      <c r="D174" s="80"/>
      <c r="E174" s="78"/>
    </row>
    <row r="175" spans="1:5">
      <c r="A175" s="78"/>
      <c r="B175" s="78"/>
      <c r="C175" s="79"/>
      <c r="D175" s="80"/>
      <c r="E175" s="78"/>
    </row>
    <row r="176" spans="1:5">
      <c r="A176" s="78"/>
      <c r="B176" s="78"/>
      <c r="C176" s="79"/>
      <c r="D176" s="80"/>
      <c r="E176" s="78"/>
    </row>
    <row r="177" spans="1:5">
      <c r="A177" s="78"/>
      <c r="B177" s="78"/>
      <c r="C177" s="79"/>
      <c r="D177" s="80"/>
      <c r="E177" s="78"/>
    </row>
    <row r="178" spans="1:5">
      <c r="A178" s="78"/>
      <c r="B178" s="78"/>
      <c r="C178" s="79"/>
      <c r="D178" s="80"/>
      <c r="E178" s="78"/>
    </row>
    <row r="179" spans="1:5">
      <c r="A179" s="78"/>
      <c r="B179" s="78"/>
      <c r="C179" s="79"/>
      <c r="D179" s="80"/>
      <c r="E179" s="78"/>
    </row>
    <row r="180" spans="1:5">
      <c r="A180" s="78"/>
      <c r="B180" s="78"/>
      <c r="C180" s="79"/>
      <c r="D180" s="80"/>
      <c r="E180" s="78"/>
    </row>
    <row r="181" spans="1:5">
      <c r="A181" s="78"/>
      <c r="B181" s="78"/>
      <c r="C181" s="79"/>
      <c r="D181" s="80"/>
      <c r="E181" s="78"/>
    </row>
    <row r="182" spans="1:5">
      <c r="A182" s="78"/>
      <c r="B182" s="78"/>
      <c r="C182" s="79"/>
      <c r="D182" s="80"/>
      <c r="E182" s="78"/>
    </row>
    <row r="183" spans="1:5">
      <c r="A183" s="78"/>
      <c r="B183" s="78"/>
      <c r="C183" s="79"/>
      <c r="D183" s="80"/>
      <c r="E183" s="78"/>
    </row>
    <row r="184" spans="1:5">
      <c r="A184" s="78"/>
      <c r="B184" s="78"/>
      <c r="C184" s="79"/>
      <c r="D184" s="80"/>
      <c r="E184" s="78"/>
    </row>
    <row r="185" spans="1:5">
      <c r="A185" s="78"/>
      <c r="B185" s="78"/>
      <c r="C185" s="79"/>
      <c r="D185" s="80"/>
      <c r="E185" s="78"/>
    </row>
    <row r="186" spans="1:5">
      <c r="A186" s="78"/>
      <c r="B186" s="78"/>
      <c r="C186" s="79"/>
      <c r="D186" s="80"/>
      <c r="E186" s="78"/>
    </row>
    <row r="187" spans="1:5">
      <c r="A187" s="78"/>
      <c r="B187" s="78"/>
      <c r="C187" s="79"/>
      <c r="D187" s="80"/>
      <c r="E187" s="78"/>
    </row>
    <row r="188" spans="1:5">
      <c r="A188" s="78"/>
      <c r="B188" s="78"/>
      <c r="C188" s="79"/>
      <c r="D188" s="80"/>
      <c r="E188" s="78"/>
    </row>
    <row r="189" spans="1:5">
      <c r="A189" s="78"/>
      <c r="B189" s="78"/>
      <c r="C189" s="79"/>
      <c r="D189" s="80"/>
      <c r="E189" s="78"/>
    </row>
    <row r="190" spans="1:5">
      <c r="A190" s="78"/>
      <c r="B190" s="78"/>
      <c r="C190" s="79"/>
      <c r="D190" s="80"/>
      <c r="E190" s="78"/>
    </row>
    <row r="191" spans="1:5">
      <c r="A191" s="78"/>
      <c r="B191" s="78"/>
      <c r="C191" s="79"/>
      <c r="D191" s="80"/>
      <c r="E191" s="78"/>
    </row>
    <row r="192" spans="1:5">
      <c r="A192" s="78"/>
      <c r="B192" s="78"/>
      <c r="C192" s="79"/>
      <c r="D192" s="80"/>
      <c r="E192" s="78"/>
    </row>
    <row r="193" spans="1:5">
      <c r="A193" s="78"/>
      <c r="B193" s="78"/>
      <c r="C193" s="79"/>
      <c r="D193" s="80"/>
      <c r="E193" s="78"/>
    </row>
    <row r="194" spans="1:5">
      <c r="A194" s="78"/>
      <c r="B194" s="78"/>
      <c r="C194" s="79"/>
      <c r="D194" s="80"/>
      <c r="E194" s="78"/>
    </row>
    <row r="195" spans="1:5">
      <c r="A195" s="78"/>
      <c r="B195" s="78"/>
      <c r="C195" s="79"/>
      <c r="D195" s="80"/>
      <c r="E195" s="78"/>
    </row>
    <row r="196" spans="1:5">
      <c r="A196" s="78"/>
      <c r="B196" s="78"/>
      <c r="C196" s="79"/>
      <c r="D196" s="80"/>
      <c r="E196" s="78"/>
    </row>
    <row r="197" spans="1:5">
      <c r="A197" s="78"/>
      <c r="B197" s="78"/>
      <c r="C197" s="79"/>
      <c r="D197" s="80"/>
      <c r="E197" s="78"/>
    </row>
    <row r="198" spans="1:5">
      <c r="A198" s="78"/>
      <c r="B198" s="78"/>
      <c r="C198" s="79"/>
      <c r="D198" s="80"/>
      <c r="E198" s="78"/>
    </row>
    <row r="199" spans="1:5">
      <c r="A199" s="78"/>
      <c r="B199" s="78"/>
      <c r="C199" s="79"/>
      <c r="D199" s="80"/>
      <c r="E199" s="78"/>
    </row>
    <row r="200" spans="1:5">
      <c r="A200" s="78"/>
      <c r="B200" s="78"/>
      <c r="C200" s="79"/>
      <c r="D200" s="80"/>
      <c r="E200" s="78"/>
    </row>
    <row r="201" spans="1:5">
      <c r="A201" s="78"/>
      <c r="B201" s="78"/>
      <c r="C201" s="79"/>
      <c r="D201" s="80"/>
      <c r="E201" s="78"/>
    </row>
    <row r="202" spans="1:5">
      <c r="A202" s="78"/>
      <c r="B202" s="78"/>
      <c r="C202" s="79"/>
      <c r="D202" s="80"/>
      <c r="E202" s="78"/>
    </row>
    <row r="203" spans="1:5">
      <c r="A203" s="78"/>
      <c r="B203" s="78"/>
      <c r="C203" s="79"/>
      <c r="D203" s="80"/>
      <c r="E203" s="78"/>
    </row>
    <row r="204" spans="1:5">
      <c r="A204" s="78"/>
      <c r="B204" s="78"/>
      <c r="C204" s="79"/>
      <c r="D204" s="80"/>
      <c r="E204" s="78"/>
    </row>
    <row r="205" spans="1:5">
      <c r="A205" s="78"/>
      <c r="B205" s="78"/>
      <c r="C205" s="79"/>
      <c r="D205" s="80"/>
      <c r="E205" s="78"/>
    </row>
    <row r="206" spans="1:5">
      <c r="A206" s="78"/>
      <c r="B206" s="78"/>
      <c r="C206" s="79"/>
      <c r="D206" s="80"/>
      <c r="E206" s="78"/>
    </row>
    <row r="207" spans="1:5">
      <c r="A207" s="78"/>
      <c r="B207" s="78"/>
      <c r="C207" s="79"/>
      <c r="D207" s="80"/>
      <c r="E207" s="78"/>
    </row>
    <row r="208" spans="1:5">
      <c r="A208" s="78"/>
      <c r="B208" s="78"/>
      <c r="C208" s="79"/>
      <c r="D208" s="80"/>
      <c r="E208" s="78"/>
    </row>
    <row r="209" spans="1:5">
      <c r="A209" s="78"/>
      <c r="B209" s="78"/>
      <c r="C209" s="79"/>
      <c r="D209" s="80"/>
      <c r="E209" s="78"/>
    </row>
    <row r="210" spans="1:5">
      <c r="A210" s="78"/>
      <c r="B210" s="78"/>
      <c r="C210" s="79"/>
      <c r="D210" s="80"/>
      <c r="E210" s="78"/>
    </row>
    <row r="211" spans="1:5">
      <c r="A211" s="78"/>
      <c r="B211" s="78"/>
      <c r="C211" s="79"/>
      <c r="D211" s="80"/>
      <c r="E211" s="78"/>
    </row>
    <row r="212" spans="1:5">
      <c r="A212" s="78"/>
      <c r="B212" s="78"/>
      <c r="C212" s="79"/>
      <c r="D212" s="80"/>
      <c r="E212" s="78"/>
    </row>
    <row r="213" spans="1:5">
      <c r="A213" s="78"/>
      <c r="B213" s="78"/>
      <c r="C213" s="79"/>
      <c r="D213" s="80"/>
      <c r="E213" s="78"/>
    </row>
    <row r="214" spans="1:5">
      <c r="A214" s="78"/>
      <c r="B214" s="78"/>
      <c r="C214" s="79"/>
      <c r="D214" s="80"/>
      <c r="E214" s="78"/>
    </row>
    <row r="215" spans="1:5">
      <c r="A215" s="78"/>
      <c r="B215" s="78"/>
      <c r="C215" s="79"/>
      <c r="D215" s="80"/>
      <c r="E215" s="78"/>
    </row>
    <row r="216" spans="1:5">
      <c r="A216" s="78"/>
      <c r="B216" s="78"/>
      <c r="C216" s="79"/>
      <c r="D216" s="80"/>
      <c r="E216" s="78"/>
    </row>
    <row r="217" spans="1:5">
      <c r="A217" s="78"/>
      <c r="B217" s="78"/>
      <c r="C217" s="79"/>
      <c r="D217" s="80"/>
      <c r="E217" s="78"/>
    </row>
    <row r="218" spans="1:5">
      <c r="A218" s="78"/>
      <c r="B218" s="78"/>
      <c r="C218" s="79"/>
      <c r="D218" s="80"/>
      <c r="E218" s="78"/>
    </row>
    <row r="219" spans="1:5">
      <c r="A219" s="78"/>
      <c r="B219" s="78"/>
      <c r="C219" s="79"/>
      <c r="D219" s="80"/>
      <c r="E219" s="78"/>
    </row>
    <row r="220" spans="1:5">
      <c r="A220" s="78"/>
      <c r="B220" s="78"/>
      <c r="C220" s="79"/>
      <c r="D220" s="80"/>
      <c r="E220" s="78"/>
    </row>
    <row r="221" spans="1:5">
      <c r="A221" s="78"/>
      <c r="B221" s="78"/>
      <c r="C221" s="79"/>
      <c r="D221" s="80"/>
      <c r="E221" s="78"/>
    </row>
    <row r="222" spans="1:5">
      <c r="A222" s="78"/>
      <c r="B222" s="78"/>
      <c r="C222" s="79"/>
      <c r="D222" s="80"/>
      <c r="E222" s="78"/>
    </row>
    <row r="223" spans="1:5">
      <c r="A223" s="78"/>
      <c r="B223" s="78"/>
      <c r="C223" s="79"/>
      <c r="D223" s="80"/>
      <c r="E223" s="78"/>
    </row>
    <row r="224" spans="1:5">
      <c r="A224" s="78"/>
      <c r="B224" s="78"/>
      <c r="C224" s="79"/>
      <c r="D224" s="80"/>
      <c r="E224" s="78"/>
    </row>
    <row r="225" spans="1:5">
      <c r="A225" s="78"/>
      <c r="B225" s="78"/>
      <c r="C225" s="79"/>
      <c r="D225" s="80"/>
      <c r="E225" s="78"/>
    </row>
    <row r="226" spans="1:5">
      <c r="A226" s="78"/>
      <c r="B226" s="78"/>
      <c r="C226" s="79"/>
      <c r="D226" s="80"/>
      <c r="E226" s="78"/>
    </row>
    <row r="227" spans="1:5">
      <c r="A227" s="78"/>
      <c r="B227" s="78"/>
      <c r="C227" s="79"/>
      <c r="D227" s="80"/>
      <c r="E227" s="78"/>
    </row>
    <row r="228" spans="1:5">
      <c r="A228" s="78"/>
      <c r="B228" s="78"/>
      <c r="C228" s="79"/>
      <c r="D228" s="80"/>
      <c r="E228" s="78"/>
    </row>
    <row r="229" spans="1:5">
      <c r="A229" s="78"/>
      <c r="B229" s="78"/>
      <c r="C229" s="79"/>
      <c r="D229" s="80"/>
      <c r="E229" s="78"/>
    </row>
    <row r="230" spans="1:5">
      <c r="A230" s="78"/>
      <c r="B230" s="78"/>
      <c r="C230" s="79"/>
      <c r="D230" s="80"/>
      <c r="E230" s="78"/>
    </row>
    <row r="231" spans="1:5">
      <c r="A231" s="78"/>
      <c r="B231" s="78"/>
      <c r="C231" s="79"/>
      <c r="D231" s="80"/>
      <c r="E231" s="78"/>
    </row>
    <row r="232" spans="1:5">
      <c r="A232" s="78"/>
      <c r="B232" s="78"/>
      <c r="C232" s="79"/>
      <c r="D232" s="80"/>
      <c r="E232" s="78"/>
    </row>
    <row r="233" spans="1:5">
      <c r="A233" s="78"/>
      <c r="B233" s="78"/>
      <c r="C233" s="79"/>
      <c r="D233" s="80"/>
      <c r="E233" s="78"/>
    </row>
    <row r="234" spans="1:5">
      <c r="A234" s="78"/>
      <c r="B234" s="78"/>
      <c r="C234" s="79"/>
      <c r="D234" s="80"/>
      <c r="E234" s="78"/>
    </row>
    <row r="235" spans="1:5">
      <c r="A235" s="78"/>
      <c r="B235" s="78"/>
      <c r="C235" s="79"/>
      <c r="D235" s="80"/>
      <c r="E235" s="78"/>
    </row>
    <row r="236" spans="1:5">
      <c r="A236" s="78"/>
      <c r="B236" s="78"/>
      <c r="C236" s="79"/>
      <c r="D236" s="80"/>
      <c r="E236" s="78"/>
    </row>
    <row r="237" spans="1:5">
      <c r="A237" s="78"/>
      <c r="B237" s="78"/>
      <c r="C237" s="79"/>
      <c r="D237" s="80"/>
      <c r="E237" s="78"/>
    </row>
    <row r="238" spans="1:5">
      <c r="A238" s="78"/>
      <c r="B238" s="78"/>
      <c r="C238" s="79"/>
      <c r="D238" s="80"/>
      <c r="E238" s="78"/>
    </row>
    <row r="239" spans="1:5">
      <c r="A239" s="78"/>
      <c r="B239" s="78"/>
      <c r="C239" s="79"/>
      <c r="D239" s="80"/>
      <c r="E239" s="78"/>
    </row>
    <row r="240" spans="1:5">
      <c r="A240" s="78"/>
      <c r="B240" s="78"/>
      <c r="C240" s="79"/>
      <c r="D240" s="80"/>
      <c r="E240" s="78"/>
    </row>
    <row r="241" spans="1:5">
      <c r="A241" s="78"/>
      <c r="B241" s="78"/>
      <c r="C241" s="79"/>
      <c r="D241" s="80"/>
      <c r="E241" s="78"/>
    </row>
    <row r="242" spans="1:5">
      <c r="A242" s="78"/>
      <c r="B242" s="78"/>
      <c r="C242" s="79"/>
      <c r="D242" s="80"/>
      <c r="E242" s="78"/>
    </row>
    <row r="243" spans="1:5">
      <c r="A243" s="78"/>
      <c r="B243" s="78"/>
      <c r="C243" s="79"/>
      <c r="D243" s="80"/>
      <c r="E243" s="78"/>
    </row>
    <row r="244" spans="1:5">
      <c r="A244" s="78"/>
      <c r="B244" s="78"/>
      <c r="C244" s="79"/>
      <c r="D244" s="80"/>
      <c r="E244" s="78"/>
    </row>
    <row r="245" spans="1:5">
      <c r="A245" s="78"/>
      <c r="B245" s="78"/>
      <c r="C245" s="79"/>
      <c r="D245" s="80"/>
      <c r="E245" s="78"/>
    </row>
    <row r="246" spans="1:5">
      <c r="A246" s="78"/>
      <c r="B246" s="78"/>
      <c r="C246" s="79"/>
      <c r="D246" s="80"/>
      <c r="E246" s="78"/>
    </row>
    <row r="247" spans="1:5">
      <c r="A247" s="78"/>
      <c r="B247" s="78"/>
      <c r="C247" s="79"/>
      <c r="D247" s="80"/>
      <c r="E247" s="78"/>
    </row>
    <row r="248" spans="1:5">
      <c r="A248" s="78"/>
      <c r="B248" s="78"/>
      <c r="C248" s="79"/>
      <c r="D248" s="80"/>
      <c r="E248" s="78"/>
    </row>
    <row r="249" spans="1:5">
      <c r="A249" s="78"/>
      <c r="B249" s="78"/>
      <c r="C249" s="79"/>
      <c r="D249" s="80"/>
      <c r="E249" s="78"/>
    </row>
    <row r="250" spans="1:5">
      <c r="A250" s="78"/>
      <c r="B250" s="78"/>
      <c r="C250" s="79"/>
      <c r="D250" s="80"/>
      <c r="E250" s="78"/>
    </row>
    <row r="251" spans="1:5">
      <c r="A251" s="78"/>
      <c r="B251" s="78"/>
      <c r="C251" s="79"/>
      <c r="D251" s="80"/>
      <c r="E251" s="78"/>
    </row>
    <row r="252" spans="1:5">
      <c r="A252" s="78"/>
      <c r="B252" s="78"/>
      <c r="C252" s="79"/>
      <c r="D252" s="80"/>
      <c r="E252" s="78"/>
    </row>
    <row r="253" spans="1:5">
      <c r="A253" s="78"/>
      <c r="B253" s="78"/>
      <c r="C253" s="79"/>
      <c r="D253" s="80"/>
      <c r="E253" s="78"/>
    </row>
    <row r="254" spans="1:5">
      <c r="A254" s="78"/>
      <c r="B254" s="78"/>
      <c r="C254" s="79"/>
      <c r="D254" s="80"/>
      <c r="E254" s="78"/>
    </row>
    <row r="255" spans="1:5">
      <c r="A255" s="78"/>
      <c r="B255" s="78"/>
      <c r="C255" s="79"/>
      <c r="D255" s="80"/>
      <c r="E255" s="78"/>
    </row>
    <row r="256" spans="1:5">
      <c r="A256" s="78"/>
      <c r="B256" s="78"/>
      <c r="C256" s="79"/>
      <c r="D256" s="80"/>
      <c r="E256" s="78"/>
    </row>
    <row r="257" spans="1:5">
      <c r="A257" s="78"/>
      <c r="B257" s="78"/>
      <c r="C257" s="79"/>
      <c r="D257" s="80"/>
      <c r="E257" s="78"/>
    </row>
    <row r="258" spans="1:5">
      <c r="A258" s="78"/>
      <c r="B258" s="78"/>
      <c r="C258" s="79"/>
      <c r="D258" s="80"/>
      <c r="E258" s="78"/>
    </row>
    <row r="259" spans="1:5">
      <c r="A259" s="78"/>
      <c r="B259" s="78"/>
      <c r="C259" s="79"/>
      <c r="D259" s="80"/>
      <c r="E259" s="78"/>
    </row>
    <row r="260" spans="1:5">
      <c r="A260" s="78"/>
      <c r="B260" s="78"/>
      <c r="C260" s="79"/>
      <c r="D260" s="80"/>
      <c r="E260" s="78"/>
    </row>
    <row r="261" spans="1:5">
      <c r="A261" s="78"/>
      <c r="B261" s="78"/>
      <c r="C261" s="79"/>
      <c r="D261" s="80"/>
      <c r="E261" s="78"/>
    </row>
    <row r="262" spans="1:5">
      <c r="A262" s="78"/>
      <c r="B262" s="78"/>
      <c r="C262" s="79"/>
      <c r="D262" s="80"/>
      <c r="E262" s="78"/>
    </row>
    <row r="263" spans="1:5">
      <c r="A263" s="78"/>
      <c r="B263" s="78"/>
      <c r="C263" s="79"/>
      <c r="D263" s="80"/>
      <c r="E263" s="78"/>
    </row>
    <row r="264" spans="1:5">
      <c r="A264" s="78"/>
      <c r="B264" s="78"/>
      <c r="C264" s="79"/>
      <c r="D264" s="80"/>
      <c r="E264" s="78"/>
    </row>
    <row r="265" spans="1:5">
      <c r="A265" s="78"/>
      <c r="B265" s="78"/>
      <c r="C265" s="79"/>
      <c r="D265" s="80"/>
      <c r="E265" s="78"/>
    </row>
    <row r="266" spans="1:5">
      <c r="A266" s="78"/>
      <c r="B266" s="78"/>
      <c r="C266" s="79"/>
      <c r="D266" s="80"/>
      <c r="E266" s="78"/>
    </row>
    <row r="267" spans="1:5">
      <c r="A267" s="78"/>
      <c r="B267" s="78"/>
      <c r="C267" s="79"/>
      <c r="D267" s="80"/>
      <c r="E267" s="78"/>
    </row>
    <row r="268" spans="1:5">
      <c r="A268" s="78"/>
      <c r="B268" s="78"/>
      <c r="C268" s="79"/>
      <c r="D268" s="80"/>
      <c r="E268" s="78"/>
    </row>
    <row r="269" spans="1:5">
      <c r="A269" s="78"/>
      <c r="B269" s="78"/>
      <c r="C269" s="79"/>
      <c r="D269" s="80"/>
      <c r="E269" s="78"/>
    </row>
    <row r="270" spans="1:5">
      <c r="A270" s="78"/>
      <c r="B270" s="78"/>
      <c r="C270" s="79"/>
      <c r="D270" s="80"/>
      <c r="E270" s="78"/>
    </row>
    <row r="271" spans="1:5">
      <c r="A271" s="78"/>
      <c r="B271" s="78"/>
      <c r="C271" s="79"/>
      <c r="D271" s="80"/>
      <c r="E271" s="78"/>
    </row>
    <row r="272" spans="1:5">
      <c r="A272" s="78"/>
      <c r="B272" s="78"/>
      <c r="C272" s="79"/>
      <c r="D272" s="80"/>
      <c r="E272" s="78"/>
    </row>
    <row r="273" spans="1:5">
      <c r="A273" s="78"/>
      <c r="B273" s="78"/>
      <c r="C273" s="79"/>
      <c r="D273" s="80"/>
      <c r="E273" s="78"/>
    </row>
    <row r="274" spans="1:5">
      <c r="A274" s="78"/>
      <c r="B274" s="78"/>
      <c r="C274" s="79"/>
      <c r="D274" s="80"/>
      <c r="E274" s="78"/>
    </row>
    <row r="275" spans="1:5">
      <c r="A275" s="78"/>
      <c r="B275" s="78"/>
      <c r="C275" s="79"/>
      <c r="D275" s="80"/>
      <c r="E275" s="78"/>
    </row>
    <row r="276" spans="1:5">
      <c r="A276" s="78"/>
      <c r="B276" s="78"/>
      <c r="C276" s="79"/>
      <c r="D276" s="80"/>
      <c r="E276" s="78"/>
    </row>
    <row r="277" spans="1:5">
      <c r="A277" s="78"/>
      <c r="B277" s="78"/>
      <c r="C277" s="79"/>
      <c r="D277" s="80"/>
      <c r="E277" s="78"/>
    </row>
    <row r="278" spans="1:5">
      <c r="A278" s="78"/>
      <c r="B278" s="78"/>
      <c r="C278" s="79"/>
      <c r="D278" s="80"/>
      <c r="E278" s="78"/>
    </row>
    <row r="279" spans="1:5">
      <c r="A279" s="78"/>
      <c r="B279" s="78"/>
      <c r="C279" s="79"/>
      <c r="D279" s="80"/>
      <c r="E279" s="78"/>
    </row>
    <row r="280" spans="1:5">
      <c r="A280" s="78"/>
      <c r="B280" s="78"/>
      <c r="C280" s="79"/>
      <c r="D280" s="80"/>
      <c r="E280" s="78"/>
    </row>
    <row r="281" spans="1:5">
      <c r="A281" s="78"/>
      <c r="B281" s="78"/>
      <c r="C281" s="79"/>
      <c r="D281" s="80"/>
      <c r="E281" s="78"/>
    </row>
    <row r="282" spans="1:5">
      <c r="A282" s="78"/>
      <c r="B282" s="78"/>
      <c r="C282" s="79"/>
      <c r="D282" s="80"/>
      <c r="E282" s="78"/>
    </row>
    <row r="283" spans="1:5">
      <c r="A283" s="78"/>
      <c r="B283" s="78"/>
      <c r="C283" s="79"/>
      <c r="D283" s="80"/>
      <c r="E283" s="78"/>
    </row>
    <row r="284" spans="1:5">
      <c r="A284" s="78"/>
      <c r="B284" s="78"/>
      <c r="C284" s="79"/>
      <c r="D284" s="80"/>
      <c r="E284" s="78"/>
    </row>
    <row r="285" spans="1:5">
      <c r="A285" s="78"/>
      <c r="B285" s="78"/>
      <c r="C285" s="79"/>
      <c r="D285" s="80"/>
      <c r="E285" s="78"/>
    </row>
    <row r="286" spans="1:5">
      <c r="A286" s="78"/>
      <c r="B286" s="78"/>
      <c r="C286" s="79"/>
      <c r="D286" s="80"/>
      <c r="E286" s="78"/>
    </row>
    <row r="287" spans="1:5">
      <c r="A287" s="78"/>
      <c r="B287" s="78"/>
      <c r="C287" s="79"/>
      <c r="D287" s="80"/>
      <c r="E287" s="78"/>
    </row>
    <row r="288" spans="1:5">
      <c r="A288" s="78"/>
      <c r="B288" s="78"/>
      <c r="C288" s="79"/>
      <c r="D288" s="80"/>
      <c r="E288" s="78"/>
    </row>
    <row r="289" spans="1:5">
      <c r="A289" s="78"/>
      <c r="B289" s="78"/>
      <c r="C289" s="79"/>
      <c r="D289" s="80"/>
      <c r="E289" s="78"/>
    </row>
    <row r="290" spans="1:5">
      <c r="A290" s="78"/>
      <c r="B290" s="78"/>
      <c r="C290" s="79"/>
      <c r="D290" s="80"/>
      <c r="E290" s="78"/>
    </row>
    <row r="291" spans="1:5">
      <c r="A291" s="78"/>
      <c r="B291" s="78"/>
      <c r="C291" s="79"/>
      <c r="D291" s="80"/>
      <c r="E291" s="78"/>
    </row>
    <row r="292" spans="1:5">
      <c r="A292" s="78"/>
      <c r="B292" s="78"/>
      <c r="C292" s="79"/>
      <c r="D292" s="80"/>
      <c r="E292" s="78"/>
    </row>
    <row r="293" spans="1:5">
      <c r="A293" s="78"/>
      <c r="B293" s="78"/>
      <c r="C293" s="79"/>
      <c r="D293" s="80"/>
      <c r="E293" s="78"/>
    </row>
    <row r="294" spans="1:5">
      <c r="A294" s="78"/>
      <c r="B294" s="78"/>
      <c r="C294" s="79"/>
      <c r="D294" s="80"/>
      <c r="E294" s="78"/>
    </row>
    <row r="295" spans="1:5">
      <c r="A295" s="78"/>
      <c r="B295" s="78"/>
      <c r="C295" s="79"/>
      <c r="D295" s="80"/>
      <c r="E295" s="78"/>
    </row>
    <row r="296" spans="1:5">
      <c r="A296" s="78"/>
      <c r="B296" s="78"/>
      <c r="C296" s="79"/>
      <c r="D296" s="80"/>
      <c r="E296" s="78"/>
    </row>
    <row r="297" spans="1:5">
      <c r="A297" s="78"/>
      <c r="B297" s="78"/>
      <c r="C297" s="79"/>
      <c r="D297" s="80"/>
      <c r="E297" s="78"/>
    </row>
    <row r="298" spans="1:5">
      <c r="A298" s="78"/>
      <c r="B298" s="78"/>
      <c r="C298" s="79"/>
      <c r="D298" s="80"/>
      <c r="E298" s="78"/>
    </row>
    <row r="299" spans="1:5">
      <c r="A299" s="78"/>
      <c r="B299" s="78"/>
      <c r="C299" s="79"/>
      <c r="D299" s="80"/>
      <c r="E299" s="78"/>
    </row>
    <row r="300" spans="1:5">
      <c r="A300" s="78"/>
      <c r="B300" s="78"/>
      <c r="C300" s="79"/>
      <c r="D300" s="80"/>
      <c r="E300" s="78"/>
    </row>
    <row r="301" spans="1:5">
      <c r="A301" s="78"/>
      <c r="B301" s="78"/>
      <c r="C301" s="79"/>
      <c r="D301" s="80"/>
      <c r="E301" s="78"/>
    </row>
    <row r="302" spans="1:5">
      <c r="A302" s="78"/>
      <c r="B302" s="78"/>
      <c r="C302" s="79"/>
      <c r="D302" s="80"/>
      <c r="E302" s="78"/>
    </row>
    <row r="303" spans="1:5">
      <c r="A303" s="78"/>
      <c r="B303" s="78"/>
      <c r="C303" s="79"/>
      <c r="D303" s="80"/>
      <c r="E303" s="78"/>
    </row>
    <row r="304" spans="1:5">
      <c r="A304" s="78"/>
      <c r="B304" s="78"/>
      <c r="C304" s="79"/>
      <c r="D304" s="80"/>
      <c r="E304" s="78"/>
    </row>
    <row r="305" spans="1:5">
      <c r="A305" s="78"/>
      <c r="B305" s="78"/>
      <c r="C305" s="79"/>
      <c r="D305" s="80"/>
      <c r="E305" s="78"/>
    </row>
    <row r="306" spans="1:5">
      <c r="A306" s="78"/>
      <c r="B306" s="78"/>
      <c r="C306" s="79"/>
      <c r="D306" s="80"/>
      <c r="E306" s="78"/>
    </row>
    <row r="307" spans="1:5">
      <c r="A307" s="78"/>
      <c r="B307" s="78"/>
      <c r="C307" s="79"/>
      <c r="D307" s="80"/>
      <c r="E307" s="78"/>
    </row>
    <row r="308" spans="1:5">
      <c r="A308" s="78"/>
      <c r="B308" s="78"/>
      <c r="C308" s="79"/>
      <c r="D308" s="80"/>
      <c r="E308" s="78"/>
    </row>
    <row r="309" spans="1:5">
      <c r="A309" s="78"/>
      <c r="B309" s="78"/>
      <c r="C309" s="79"/>
      <c r="D309" s="80"/>
      <c r="E309" s="78"/>
    </row>
    <row r="310" spans="1:5">
      <c r="A310" s="78"/>
      <c r="B310" s="78"/>
      <c r="C310" s="79"/>
      <c r="D310" s="80"/>
      <c r="E310" s="78"/>
    </row>
    <row r="311" spans="1:5">
      <c r="A311" s="78"/>
      <c r="B311" s="78"/>
      <c r="C311" s="79"/>
      <c r="D311" s="80"/>
      <c r="E311" s="78"/>
    </row>
    <row r="312" spans="1:5">
      <c r="A312" s="78"/>
      <c r="B312" s="78"/>
      <c r="C312" s="79"/>
      <c r="D312" s="80"/>
      <c r="E312" s="78"/>
    </row>
    <row r="313" spans="1:5">
      <c r="A313" s="78"/>
      <c r="B313" s="78"/>
      <c r="C313" s="79"/>
      <c r="D313" s="80"/>
      <c r="E313" s="78"/>
    </row>
    <row r="314" spans="1:5">
      <c r="A314" s="78"/>
      <c r="B314" s="78"/>
      <c r="C314" s="79"/>
      <c r="D314" s="80"/>
      <c r="E314" s="78"/>
    </row>
    <row r="315" spans="1:5">
      <c r="A315" s="78"/>
      <c r="B315" s="78"/>
      <c r="C315" s="79"/>
      <c r="D315" s="80"/>
      <c r="E315" s="78"/>
    </row>
    <row r="316" spans="1:5">
      <c r="A316" s="78"/>
      <c r="B316" s="78"/>
      <c r="C316" s="79"/>
      <c r="D316" s="80"/>
      <c r="E316" s="78"/>
    </row>
    <row r="317" spans="1:5">
      <c r="A317" s="78"/>
      <c r="B317" s="78"/>
      <c r="C317" s="79"/>
      <c r="D317" s="80"/>
      <c r="E317" s="78"/>
    </row>
    <row r="318" spans="1:5">
      <c r="A318" s="78"/>
      <c r="B318" s="78"/>
      <c r="C318" s="79"/>
      <c r="D318" s="80"/>
      <c r="E318" s="78"/>
    </row>
    <row r="319" spans="1:5">
      <c r="A319" s="78"/>
      <c r="B319" s="78"/>
      <c r="C319" s="79"/>
      <c r="D319" s="80"/>
      <c r="E319" s="78"/>
    </row>
    <row r="320" spans="1:5">
      <c r="A320" s="78"/>
      <c r="B320" s="78"/>
      <c r="C320" s="79"/>
      <c r="D320" s="80"/>
      <c r="E320" s="78"/>
    </row>
    <row r="321" spans="1:5">
      <c r="A321" s="78"/>
      <c r="B321" s="78"/>
      <c r="C321" s="79"/>
      <c r="D321" s="80"/>
      <c r="E321" s="78"/>
    </row>
    <row r="322" spans="1:5">
      <c r="A322" s="78"/>
      <c r="B322" s="78"/>
      <c r="C322" s="79"/>
      <c r="D322" s="80"/>
      <c r="E322" s="78"/>
    </row>
    <row r="323" spans="1:5">
      <c r="A323" s="78"/>
      <c r="B323" s="78"/>
      <c r="C323" s="79"/>
      <c r="D323" s="80"/>
      <c r="E323" s="78"/>
    </row>
    <row r="324" spans="1:5">
      <c r="A324" s="78"/>
      <c r="B324" s="78"/>
      <c r="C324" s="79"/>
      <c r="D324" s="80"/>
      <c r="E324" s="78"/>
    </row>
    <row r="325" spans="1:5">
      <c r="A325" s="78"/>
      <c r="B325" s="78"/>
      <c r="C325" s="79"/>
      <c r="D325" s="80"/>
      <c r="E325" s="78"/>
    </row>
    <row r="326" spans="1:5">
      <c r="A326" s="78"/>
      <c r="B326" s="78"/>
      <c r="C326" s="79"/>
      <c r="D326" s="80"/>
      <c r="E326" s="78"/>
    </row>
    <row r="327" spans="1:5">
      <c r="A327" s="78"/>
      <c r="B327" s="78"/>
      <c r="C327" s="79"/>
      <c r="D327" s="80"/>
      <c r="E327" s="78"/>
    </row>
    <row r="328" spans="1:5">
      <c r="A328" s="78"/>
      <c r="B328" s="78"/>
      <c r="C328" s="79"/>
      <c r="D328" s="80"/>
      <c r="E328" s="78"/>
    </row>
    <row r="329" spans="1:5">
      <c r="A329" s="78"/>
      <c r="B329" s="78"/>
      <c r="C329" s="79"/>
      <c r="D329" s="80"/>
      <c r="E329" s="78"/>
    </row>
    <row r="330" spans="1:5">
      <c r="A330" s="78"/>
      <c r="B330" s="78"/>
      <c r="C330" s="79"/>
      <c r="D330" s="80"/>
      <c r="E330" s="78"/>
    </row>
    <row r="331" spans="1:5">
      <c r="A331" s="78"/>
      <c r="B331" s="78"/>
      <c r="C331" s="79"/>
      <c r="D331" s="80"/>
      <c r="E331" s="78"/>
    </row>
    <row r="332" spans="1:5">
      <c r="A332" s="78"/>
      <c r="B332" s="78"/>
      <c r="C332" s="79"/>
      <c r="D332" s="80"/>
      <c r="E332" s="78"/>
    </row>
    <row r="333" spans="1:5">
      <c r="A333" s="78"/>
      <c r="B333" s="78"/>
      <c r="C333" s="79"/>
      <c r="D333" s="80"/>
      <c r="E333" s="78"/>
    </row>
    <row r="334" spans="1:5">
      <c r="A334" s="78"/>
      <c r="B334" s="78"/>
      <c r="C334" s="79"/>
      <c r="D334" s="80"/>
      <c r="E334" s="78"/>
    </row>
    <row r="335" spans="1:5">
      <c r="A335" s="78"/>
      <c r="B335" s="78"/>
      <c r="C335" s="79"/>
      <c r="D335" s="80"/>
      <c r="E335" s="78"/>
    </row>
    <row r="336" spans="1:5">
      <c r="A336" s="78"/>
      <c r="B336" s="78"/>
      <c r="C336" s="79"/>
      <c r="D336" s="80"/>
      <c r="E336" s="78"/>
    </row>
    <row r="337" spans="1:5">
      <c r="A337" s="78"/>
      <c r="B337" s="78"/>
      <c r="C337" s="79"/>
      <c r="D337" s="80"/>
      <c r="E337" s="78"/>
    </row>
    <row r="338" spans="1:5">
      <c r="A338" s="78"/>
      <c r="B338" s="78"/>
      <c r="C338" s="79"/>
      <c r="D338" s="80"/>
      <c r="E338" s="78"/>
    </row>
    <row r="339" spans="1:5">
      <c r="A339" s="78"/>
      <c r="B339" s="78"/>
      <c r="C339" s="79"/>
      <c r="D339" s="80"/>
      <c r="E339" s="78"/>
    </row>
    <row r="340" spans="1:5">
      <c r="A340" s="78"/>
      <c r="B340" s="78"/>
      <c r="C340" s="79"/>
      <c r="D340" s="80"/>
      <c r="E340" s="78"/>
    </row>
    <row r="341" spans="1:5">
      <c r="A341" s="78"/>
      <c r="B341" s="78"/>
      <c r="C341" s="79"/>
      <c r="D341" s="80"/>
      <c r="E341" s="78"/>
    </row>
    <row r="342" spans="1:5">
      <c r="A342" s="78"/>
      <c r="B342" s="78"/>
      <c r="C342" s="79"/>
      <c r="D342" s="80"/>
      <c r="E342" s="78"/>
    </row>
    <row r="343" spans="1:5">
      <c r="A343" s="78"/>
      <c r="B343" s="78"/>
      <c r="C343" s="79"/>
      <c r="D343" s="80"/>
      <c r="E343" s="78"/>
    </row>
    <row r="344" spans="1:5">
      <c r="A344" s="78"/>
      <c r="B344" s="78"/>
      <c r="C344" s="79"/>
      <c r="D344" s="80"/>
      <c r="E344" s="78"/>
    </row>
    <row r="345" spans="1:5">
      <c r="A345" s="78"/>
      <c r="B345" s="78"/>
      <c r="C345" s="79"/>
      <c r="D345" s="80"/>
      <c r="E345" s="78"/>
    </row>
    <row r="346" spans="1:5">
      <c r="A346" s="78"/>
      <c r="B346" s="78"/>
      <c r="C346" s="79"/>
      <c r="D346" s="80"/>
      <c r="E346" s="78"/>
    </row>
    <row r="347" spans="1:5">
      <c r="A347" s="78"/>
      <c r="B347" s="78"/>
      <c r="C347" s="79"/>
      <c r="D347" s="80"/>
      <c r="E347" s="78"/>
    </row>
    <row r="348" spans="1:5">
      <c r="A348" s="78"/>
      <c r="B348" s="78"/>
      <c r="C348" s="79"/>
      <c r="D348" s="80"/>
      <c r="E348" s="78"/>
    </row>
    <row r="349" spans="1:5">
      <c r="A349" s="78"/>
      <c r="B349" s="78"/>
      <c r="C349" s="79"/>
      <c r="D349" s="80"/>
      <c r="E349" s="78"/>
    </row>
    <row r="350" spans="1:5">
      <c r="A350" s="78"/>
      <c r="B350" s="78"/>
      <c r="C350" s="79"/>
      <c r="D350" s="80"/>
      <c r="E350" s="78"/>
    </row>
    <row r="351" spans="1:5">
      <c r="A351" s="78"/>
      <c r="B351" s="78"/>
      <c r="C351" s="79"/>
      <c r="D351" s="80"/>
      <c r="E351" s="78"/>
    </row>
    <row r="352" spans="1:5">
      <c r="A352" s="78"/>
      <c r="B352" s="78"/>
      <c r="C352" s="79"/>
      <c r="D352" s="80"/>
      <c r="E352" s="78"/>
    </row>
    <row r="353" spans="1:5">
      <c r="A353" s="78"/>
      <c r="B353" s="78"/>
      <c r="C353" s="79"/>
      <c r="D353" s="80"/>
      <c r="E353" s="78"/>
    </row>
    <row r="354" spans="1:5">
      <c r="A354" s="78"/>
      <c r="B354" s="78"/>
      <c r="C354" s="79"/>
      <c r="D354" s="80"/>
      <c r="E354" s="78"/>
    </row>
    <row r="355" spans="1:5">
      <c r="A355" s="78"/>
      <c r="B355" s="78"/>
      <c r="C355" s="79"/>
      <c r="D355" s="80"/>
      <c r="E355" s="78"/>
    </row>
    <row r="356" spans="1:5">
      <c r="A356" s="78"/>
      <c r="B356" s="78"/>
      <c r="C356" s="79"/>
      <c r="D356" s="80"/>
      <c r="E356" s="78"/>
    </row>
    <row r="357" spans="1:5">
      <c r="A357" s="78"/>
      <c r="B357" s="78"/>
      <c r="C357" s="79"/>
      <c r="D357" s="80"/>
      <c r="E357" s="78"/>
    </row>
    <row r="358" spans="1:5">
      <c r="A358" s="78"/>
      <c r="B358" s="78"/>
      <c r="C358" s="79"/>
      <c r="D358" s="80"/>
      <c r="E358" s="78"/>
    </row>
    <row r="359" spans="1:5">
      <c r="A359" s="78"/>
      <c r="B359" s="78"/>
      <c r="C359" s="79"/>
      <c r="D359" s="80"/>
      <c r="E359" s="78"/>
    </row>
    <row r="360" spans="1:5">
      <c r="A360" s="78"/>
      <c r="B360" s="78"/>
      <c r="C360" s="79"/>
      <c r="D360" s="80"/>
      <c r="E360" s="78"/>
    </row>
    <row r="361" spans="1:5">
      <c r="A361" s="78"/>
      <c r="B361" s="78"/>
      <c r="C361" s="79"/>
      <c r="D361" s="80"/>
      <c r="E361" s="78"/>
    </row>
    <row r="362" spans="1:5">
      <c r="A362" s="78"/>
      <c r="B362" s="78"/>
      <c r="C362" s="79"/>
      <c r="D362" s="80"/>
      <c r="E362" s="78"/>
    </row>
    <row r="363" spans="1:5">
      <c r="A363" s="78"/>
      <c r="B363" s="78"/>
      <c r="C363" s="79"/>
      <c r="D363" s="80"/>
      <c r="E363" s="78"/>
    </row>
    <row r="364" spans="1:5">
      <c r="A364" s="78"/>
      <c r="B364" s="78"/>
      <c r="C364" s="79"/>
      <c r="D364" s="80"/>
      <c r="E364" s="78"/>
    </row>
    <row r="365" spans="1:5">
      <c r="A365" s="78"/>
      <c r="B365" s="78"/>
      <c r="C365" s="79"/>
      <c r="D365" s="80"/>
      <c r="E365" s="78"/>
    </row>
    <row r="366" spans="1:5">
      <c r="A366" s="78"/>
      <c r="B366" s="78"/>
      <c r="C366" s="79"/>
      <c r="D366" s="80"/>
      <c r="E366" s="78"/>
    </row>
    <row r="367" spans="1:5">
      <c r="A367" s="78"/>
      <c r="B367" s="78"/>
      <c r="C367" s="79"/>
      <c r="D367" s="80"/>
      <c r="E367" s="78"/>
    </row>
    <row r="368" spans="1:5">
      <c r="A368" s="78"/>
      <c r="B368" s="78"/>
      <c r="C368" s="79"/>
      <c r="D368" s="80"/>
      <c r="E368" s="78"/>
    </row>
    <row r="369" spans="1:5">
      <c r="A369" s="78"/>
      <c r="B369" s="78"/>
      <c r="C369" s="79"/>
      <c r="D369" s="80"/>
      <c r="E369" s="78"/>
    </row>
    <row r="370" spans="1:5">
      <c r="A370" s="78"/>
      <c r="B370" s="78"/>
      <c r="C370" s="79"/>
      <c r="D370" s="80"/>
      <c r="E370" s="78"/>
    </row>
    <row r="371" spans="1:5">
      <c r="A371" s="78"/>
      <c r="B371" s="78"/>
      <c r="C371" s="79"/>
      <c r="D371" s="80"/>
      <c r="E371" s="78"/>
    </row>
    <row r="372" spans="1:5">
      <c r="A372" s="78"/>
      <c r="B372" s="78"/>
      <c r="C372" s="79"/>
      <c r="D372" s="80"/>
      <c r="E372" s="78"/>
    </row>
    <row r="373" spans="1:5">
      <c r="A373" s="78"/>
      <c r="B373" s="78"/>
      <c r="C373" s="79"/>
      <c r="D373" s="80"/>
      <c r="E373" s="78"/>
    </row>
    <row r="374" spans="1:5">
      <c r="A374" s="78"/>
      <c r="B374" s="78"/>
      <c r="C374" s="79"/>
      <c r="D374" s="80"/>
      <c r="E374" s="78"/>
    </row>
    <row r="375" spans="1:5">
      <c r="A375" s="78"/>
      <c r="B375" s="78"/>
      <c r="C375" s="79"/>
      <c r="D375" s="80"/>
      <c r="E375" s="78"/>
    </row>
    <row r="376" spans="1:5">
      <c r="A376" s="78"/>
      <c r="B376" s="78"/>
      <c r="C376" s="79"/>
      <c r="D376" s="80"/>
      <c r="E376" s="78"/>
    </row>
    <row r="377" spans="1:5">
      <c r="A377" s="78"/>
      <c r="B377" s="78"/>
      <c r="C377" s="79"/>
      <c r="D377" s="80"/>
      <c r="E377" s="78"/>
    </row>
    <row r="378" spans="1:5">
      <c r="A378" s="78"/>
      <c r="B378" s="78"/>
      <c r="C378" s="79"/>
      <c r="D378" s="80"/>
      <c r="E378" s="78"/>
    </row>
    <row r="379" spans="1:5">
      <c r="A379" s="78"/>
      <c r="B379" s="78"/>
      <c r="C379" s="79"/>
      <c r="D379" s="80"/>
      <c r="E379" s="78"/>
    </row>
    <row r="380" spans="1:5">
      <c r="A380" s="78"/>
      <c r="B380" s="78"/>
      <c r="C380" s="79"/>
      <c r="D380" s="80"/>
      <c r="E380" s="78"/>
    </row>
    <row r="381" spans="1:5">
      <c r="A381" s="78"/>
      <c r="B381" s="78"/>
      <c r="C381" s="79"/>
      <c r="D381" s="80"/>
      <c r="E381" s="78"/>
    </row>
    <row r="382" spans="1:5">
      <c r="A382" s="78"/>
      <c r="B382" s="78"/>
      <c r="C382" s="79"/>
      <c r="D382" s="80"/>
      <c r="E382" s="78"/>
    </row>
    <row r="383" spans="1:5">
      <c r="A383" s="78"/>
      <c r="B383" s="78"/>
      <c r="C383" s="79"/>
      <c r="D383" s="80"/>
      <c r="E383" s="78"/>
    </row>
    <row r="384" spans="1:5">
      <c r="A384" s="78"/>
      <c r="B384" s="78"/>
      <c r="C384" s="79"/>
      <c r="D384" s="80"/>
      <c r="E384" s="78"/>
    </row>
    <row r="385" spans="1:5">
      <c r="A385" s="78"/>
      <c r="B385" s="78"/>
      <c r="C385" s="79"/>
      <c r="D385" s="80"/>
      <c r="E385" s="78"/>
    </row>
    <row r="386" spans="1:5">
      <c r="A386" s="78"/>
      <c r="B386" s="78"/>
      <c r="C386" s="79"/>
      <c r="D386" s="80"/>
      <c r="E386" s="78"/>
    </row>
    <row r="387" spans="1:5">
      <c r="A387" s="78"/>
      <c r="B387" s="78"/>
      <c r="C387" s="79"/>
      <c r="D387" s="80"/>
      <c r="E387" s="78"/>
    </row>
    <row r="388" spans="1:5">
      <c r="A388" s="78"/>
      <c r="B388" s="78"/>
      <c r="C388" s="79"/>
      <c r="D388" s="80"/>
      <c r="E388" s="78"/>
    </row>
    <row r="389" spans="1:5">
      <c r="A389" s="78"/>
      <c r="B389" s="78"/>
      <c r="C389" s="79"/>
      <c r="D389" s="80"/>
      <c r="E389" s="78"/>
    </row>
    <row r="390" spans="1:5">
      <c r="A390" s="78"/>
      <c r="B390" s="78"/>
      <c r="C390" s="79"/>
      <c r="D390" s="80"/>
      <c r="E390" s="78"/>
    </row>
    <row r="391" spans="1:5">
      <c r="A391" s="78"/>
      <c r="B391" s="78"/>
      <c r="C391" s="79"/>
      <c r="D391" s="80"/>
      <c r="E391" s="78"/>
    </row>
    <row r="392" spans="1:5">
      <c r="A392" s="78"/>
      <c r="B392" s="78"/>
      <c r="C392" s="79"/>
      <c r="D392" s="80"/>
      <c r="E392" s="78"/>
    </row>
    <row r="393" spans="1:5">
      <c r="A393" s="78"/>
      <c r="B393" s="78"/>
      <c r="C393" s="79"/>
      <c r="D393" s="80"/>
      <c r="E393" s="78"/>
    </row>
    <row r="394" spans="1:5">
      <c r="A394" s="78"/>
      <c r="B394" s="78"/>
      <c r="C394" s="79"/>
      <c r="D394" s="80"/>
      <c r="E394" s="78"/>
    </row>
    <row r="395" spans="1:5">
      <c r="A395" s="78"/>
      <c r="B395" s="78"/>
      <c r="C395" s="79"/>
      <c r="D395" s="80"/>
      <c r="E395" s="78"/>
    </row>
    <row r="396" spans="1:5">
      <c r="A396" s="78"/>
      <c r="B396" s="78"/>
      <c r="C396" s="79"/>
      <c r="D396" s="80"/>
      <c r="E396" s="78"/>
    </row>
    <row r="397" spans="1:5">
      <c r="A397" s="78"/>
      <c r="B397" s="78"/>
      <c r="C397" s="79"/>
      <c r="D397" s="80"/>
      <c r="E397" s="78"/>
    </row>
    <row r="398" spans="1:5">
      <c r="A398" s="78"/>
      <c r="B398" s="78"/>
      <c r="C398" s="79"/>
      <c r="D398" s="80"/>
      <c r="E398" s="78"/>
    </row>
    <row r="399" spans="1:5">
      <c r="A399" s="78"/>
      <c r="B399" s="78"/>
      <c r="C399" s="79"/>
      <c r="D399" s="80"/>
      <c r="E399" s="78"/>
    </row>
    <row r="400" spans="1:5">
      <c r="A400" s="78"/>
      <c r="B400" s="78"/>
      <c r="C400" s="79"/>
      <c r="D400" s="80"/>
      <c r="E400" s="78"/>
    </row>
  </sheetData>
  <phoneticPr fontId="1" type="noConversion"/>
  <dataValidations count="1">
    <dataValidation type="list" allowBlank="1" showInputMessage="1" showErrorMessage="1" sqref="B2:B165">
      <formula1>핵심운용인력변경구분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D1:V48"/>
  <sheetViews>
    <sheetView topLeftCell="D4" zoomScaleNormal="100" workbookViewId="0">
      <selection activeCell="D4" sqref="D4:I4"/>
    </sheetView>
  </sheetViews>
  <sheetFormatPr defaultColWidth="9" defaultRowHeight="13.5"/>
  <cols>
    <col min="1" max="3" width="0" style="42" hidden="1" customWidth="1"/>
    <col min="4" max="4" width="42.75" style="42" bestFit="1" customWidth="1"/>
    <col min="5" max="5" width="15.375" style="42" customWidth="1"/>
    <col min="6" max="6" width="15.625" style="42" customWidth="1"/>
    <col min="7" max="7" width="17.875" style="42" customWidth="1"/>
    <col min="8" max="9" width="40.625" style="42" customWidth="1"/>
    <col min="10" max="12" width="19.375" style="42" customWidth="1"/>
    <col min="13" max="13" width="20.875" style="42" customWidth="1"/>
    <col min="14" max="15" width="9.75" style="42" bestFit="1" customWidth="1"/>
    <col min="16" max="16" width="10.25" style="42" customWidth="1"/>
    <col min="17" max="16384" width="9" style="42"/>
  </cols>
  <sheetData>
    <row r="1" spans="4:22" hidden="1"/>
    <row r="2" spans="4:22" hidden="1"/>
    <row r="3" spans="4:22" ht="21" hidden="1" customHeight="1"/>
    <row r="4" spans="4:22" ht="16.5" customHeight="1">
      <c r="D4" s="545" t="s">
        <v>399</v>
      </c>
      <c r="E4" s="571"/>
      <c r="F4" s="571"/>
      <c r="G4" s="571"/>
      <c r="H4" s="571"/>
      <c r="I4" s="572"/>
      <c r="J4" s="544" t="s">
        <v>400</v>
      </c>
      <c r="K4" s="544"/>
      <c r="L4" s="544"/>
      <c r="M4" s="544"/>
      <c r="N4" s="545" t="s">
        <v>401</v>
      </c>
      <c r="O4" s="532"/>
      <c r="P4" s="533"/>
      <c r="Q4" s="544" t="s">
        <v>402</v>
      </c>
      <c r="S4" s="278"/>
      <c r="T4" s="209"/>
      <c r="U4" s="209"/>
      <c r="V4" s="209"/>
    </row>
    <row r="5" spans="4:22" ht="27">
      <c r="D5" s="62" t="s">
        <v>403</v>
      </c>
      <c r="E5" s="62" t="s">
        <v>404</v>
      </c>
      <c r="F5" s="56" t="s">
        <v>405</v>
      </c>
      <c r="G5" s="282" t="s">
        <v>1011</v>
      </c>
      <c r="H5" s="283" t="s">
        <v>1012</v>
      </c>
      <c r="I5" s="284" t="s">
        <v>406</v>
      </c>
      <c r="J5" s="283" t="s">
        <v>1013</v>
      </c>
      <c r="K5" s="282" t="s">
        <v>1014</v>
      </c>
      <c r="L5" s="282" t="s">
        <v>1015</v>
      </c>
      <c r="M5" s="282" t="s">
        <v>1016</v>
      </c>
      <c r="N5" s="62" t="s">
        <v>380</v>
      </c>
      <c r="O5" s="62" t="s">
        <v>381</v>
      </c>
      <c r="P5" s="62" t="s">
        <v>407</v>
      </c>
      <c r="Q5" s="544"/>
      <c r="S5" s="279"/>
    </row>
    <row r="6" spans="4:22" hidden="1">
      <c r="D6" s="17"/>
      <c r="E6" s="17"/>
      <c r="F6" s="69"/>
      <c r="G6" s="70"/>
      <c r="H6" s="71"/>
      <c r="I6" s="71"/>
      <c r="J6" s="17"/>
      <c r="K6" s="204"/>
      <c r="L6" s="204"/>
      <c r="M6" s="17"/>
      <c r="N6" s="17"/>
      <c r="O6" s="17"/>
      <c r="P6" s="72"/>
      <c r="Q6" s="17"/>
    </row>
    <row r="7" spans="4:22" hidden="1">
      <c r="D7" s="17"/>
      <c r="E7" s="17"/>
      <c r="F7" s="69"/>
      <c r="G7" s="70"/>
      <c r="H7" s="71"/>
      <c r="I7" s="71"/>
      <c r="J7" s="17"/>
      <c r="K7" s="204"/>
      <c r="L7" s="204"/>
      <c r="M7" s="17"/>
      <c r="N7" s="17"/>
      <c r="O7" s="17"/>
      <c r="P7" s="72"/>
      <c r="Q7" s="17"/>
    </row>
    <row r="8" spans="4:22" hidden="1">
      <c r="D8" s="17"/>
      <c r="E8" s="17"/>
      <c r="F8" s="69"/>
      <c r="G8" s="70"/>
      <c r="H8" s="71"/>
      <c r="I8" s="71"/>
      <c r="J8" s="17"/>
      <c r="K8" s="204"/>
      <c r="L8" s="204"/>
      <c r="M8" s="17"/>
      <c r="N8" s="17"/>
      <c r="O8" s="17"/>
      <c r="P8" s="72"/>
      <c r="Q8" s="17"/>
    </row>
    <row r="9" spans="4:22" hidden="1">
      <c r="D9" s="17"/>
      <c r="E9" s="17"/>
      <c r="F9" s="69"/>
      <c r="G9" s="70"/>
      <c r="H9" s="71"/>
      <c r="I9" s="71"/>
      <c r="J9" s="17"/>
      <c r="K9" s="204"/>
      <c r="L9" s="204"/>
      <c r="M9" s="17"/>
      <c r="N9" s="17"/>
      <c r="O9" s="17"/>
      <c r="P9" s="72"/>
      <c r="Q9" s="17"/>
    </row>
    <row r="10" spans="4:22" hidden="1">
      <c r="D10" s="17"/>
      <c r="E10" s="17"/>
      <c r="F10" s="69"/>
      <c r="G10" s="70"/>
      <c r="H10" s="71"/>
      <c r="I10" s="71"/>
      <c r="J10" s="17"/>
      <c r="K10" s="204"/>
      <c r="L10" s="204"/>
      <c r="M10" s="17"/>
      <c r="N10" s="17"/>
      <c r="O10" s="17"/>
      <c r="P10" s="72"/>
      <c r="Q10" s="17"/>
    </row>
    <row r="11" spans="4:22">
      <c r="D11" s="17"/>
      <c r="E11" s="55" t="s">
        <v>1207</v>
      </c>
      <c r="F11" s="238" t="s">
        <v>1106</v>
      </c>
      <c r="G11" s="337" t="s">
        <v>1208</v>
      </c>
      <c r="H11" s="208" t="s">
        <v>1209</v>
      </c>
      <c r="I11" s="71"/>
      <c r="J11" s="17"/>
      <c r="K11" s="208" t="s">
        <v>114</v>
      </c>
      <c r="L11" s="208" t="s">
        <v>114</v>
      </c>
      <c r="M11" s="74"/>
      <c r="N11" s="67">
        <v>44562</v>
      </c>
      <c r="O11" s="67">
        <v>44927</v>
      </c>
      <c r="P11" s="75">
        <f>IF(ISBLANK(N11),"",DATEDIF(N11,O11,"d")/365)</f>
        <v>1</v>
      </c>
      <c r="Q11" s="286" t="s">
        <v>114</v>
      </c>
    </row>
    <row r="12" spans="4:22">
      <c r="D12" s="17"/>
      <c r="E12" s="55"/>
      <c r="F12" s="73"/>
      <c r="G12" s="337"/>
      <c r="H12" s="208"/>
      <c r="I12" s="71"/>
      <c r="J12" s="17"/>
      <c r="K12" s="208"/>
      <c r="L12" s="208"/>
      <c r="M12" s="74"/>
      <c r="N12" s="67"/>
      <c r="O12" s="67"/>
      <c r="P12" s="75" t="str">
        <f>IF(ISBLANK(N12),"",DATEDIF(N12,O12,"d")/365)</f>
        <v/>
      </c>
      <c r="Q12" s="286"/>
    </row>
    <row r="13" spans="4:22">
      <c r="D13" s="17"/>
      <c r="E13" s="55"/>
      <c r="F13" s="73"/>
      <c r="G13" s="337"/>
      <c r="H13" s="208"/>
      <c r="I13" s="71"/>
      <c r="J13" s="17"/>
      <c r="K13" s="208"/>
      <c r="L13" s="208"/>
      <c r="M13" s="74"/>
      <c r="N13" s="67"/>
      <c r="O13" s="67"/>
      <c r="P13" s="75" t="str">
        <f>IF(ISBLANK(N13),"",DATEDIF(N13,O13,"d")/365)</f>
        <v/>
      </c>
      <c r="Q13" s="286"/>
    </row>
    <row r="14" spans="4:22">
      <c r="D14" s="17"/>
      <c r="E14" s="55"/>
      <c r="F14" s="73"/>
      <c r="G14" s="337"/>
      <c r="H14" s="208"/>
      <c r="I14" s="71"/>
      <c r="J14" s="17"/>
      <c r="K14" s="208"/>
      <c r="L14" s="208"/>
      <c r="M14" s="74"/>
      <c r="N14" s="67"/>
      <c r="O14" s="67"/>
      <c r="P14" s="75" t="str">
        <f>IF(ISBLANK(N14),"",DATEDIF(N14,O14,"d")/365)</f>
        <v/>
      </c>
      <c r="Q14" s="286"/>
    </row>
    <row r="15" spans="4:22">
      <c r="D15" s="17"/>
      <c r="E15" s="55"/>
      <c r="F15" s="73"/>
      <c r="G15" s="337"/>
      <c r="H15" s="208"/>
      <c r="I15" s="71"/>
      <c r="J15" s="17"/>
      <c r="K15" s="208"/>
      <c r="L15" s="208"/>
      <c r="M15" s="74"/>
      <c r="N15" s="67"/>
      <c r="O15" s="67"/>
      <c r="P15" s="75" t="str">
        <f>IF(ISBLANK(N15),"",DATEDIF(N15,O15,"d")/365)</f>
        <v/>
      </c>
      <c r="Q15" s="286"/>
    </row>
    <row r="16" spans="4:22">
      <c r="D16" s="17"/>
      <c r="E16" s="55"/>
      <c r="F16" s="73"/>
      <c r="G16" s="337"/>
      <c r="H16" s="208"/>
      <c r="I16" s="71"/>
      <c r="J16" s="17"/>
      <c r="K16" s="208"/>
      <c r="L16" s="208"/>
      <c r="M16" s="74"/>
      <c r="N16" s="67"/>
      <c r="O16" s="67"/>
      <c r="P16" s="75" t="str">
        <f t="shared" ref="P16:P48" si="0">IF(ISBLANK(N16),"",DATEDIF(N16,O16,"d")/365)</f>
        <v/>
      </c>
      <c r="Q16" s="286"/>
    </row>
    <row r="17" spans="4:17">
      <c r="D17" s="17"/>
      <c r="E17" s="55"/>
      <c r="F17" s="73"/>
      <c r="G17" s="337"/>
      <c r="H17" s="208"/>
      <c r="I17" s="71"/>
      <c r="J17" s="17"/>
      <c r="K17" s="208"/>
      <c r="L17" s="208"/>
      <c r="M17" s="74"/>
      <c r="N17" s="67"/>
      <c r="O17" s="67"/>
      <c r="P17" s="75" t="str">
        <f t="shared" si="0"/>
        <v/>
      </c>
      <c r="Q17" s="286"/>
    </row>
    <row r="18" spans="4:17">
      <c r="D18" s="17"/>
      <c r="E18" s="55"/>
      <c r="F18" s="73"/>
      <c r="G18" s="337"/>
      <c r="H18" s="208"/>
      <c r="I18" s="71"/>
      <c r="J18" s="17"/>
      <c r="K18" s="208"/>
      <c r="L18" s="208"/>
      <c r="M18" s="74"/>
      <c r="N18" s="67"/>
      <c r="O18" s="67"/>
      <c r="P18" s="75" t="str">
        <f t="shared" si="0"/>
        <v/>
      </c>
      <c r="Q18" s="286"/>
    </row>
    <row r="19" spans="4:17">
      <c r="D19" s="17"/>
      <c r="E19" s="55"/>
      <c r="F19" s="73"/>
      <c r="G19" s="337"/>
      <c r="H19" s="208"/>
      <c r="I19" s="71"/>
      <c r="J19" s="17"/>
      <c r="K19" s="208"/>
      <c r="L19" s="208"/>
      <c r="M19" s="74"/>
      <c r="N19" s="67"/>
      <c r="O19" s="67"/>
      <c r="P19" s="75" t="str">
        <f t="shared" si="0"/>
        <v/>
      </c>
      <c r="Q19" s="286"/>
    </row>
    <row r="20" spans="4:17">
      <c r="D20" s="204"/>
      <c r="E20" s="238"/>
      <c r="F20" s="238"/>
      <c r="G20" s="337"/>
      <c r="H20" s="208"/>
      <c r="I20" s="204"/>
      <c r="J20" s="204"/>
      <c r="K20" s="208"/>
      <c r="L20" s="208"/>
      <c r="M20" s="74"/>
      <c r="N20" s="67"/>
      <c r="O20" s="67"/>
      <c r="P20" s="75" t="str">
        <f t="shared" si="0"/>
        <v/>
      </c>
      <c r="Q20" s="286"/>
    </row>
    <row r="21" spans="4:17">
      <c r="D21" s="206"/>
      <c r="E21" s="206"/>
      <c r="F21" s="206"/>
      <c r="G21" s="337"/>
      <c r="H21" s="208"/>
      <c r="I21" s="206"/>
      <c r="J21" s="206"/>
      <c r="K21" s="285"/>
      <c r="L21" s="285"/>
      <c r="M21" s="206"/>
      <c r="N21" s="67"/>
      <c r="O21" s="67"/>
      <c r="P21" s="75" t="str">
        <f t="shared" si="0"/>
        <v/>
      </c>
      <c r="Q21" s="287"/>
    </row>
    <row r="22" spans="4:17">
      <c r="D22" s="206"/>
      <c r="E22" s="206"/>
      <c r="F22" s="206"/>
      <c r="G22" s="337"/>
      <c r="H22" s="208"/>
      <c r="I22" s="206"/>
      <c r="J22" s="206"/>
      <c r="K22" s="285"/>
      <c r="L22" s="285"/>
      <c r="M22" s="206"/>
      <c r="N22" s="67"/>
      <c r="O22" s="67"/>
      <c r="P22" s="75" t="str">
        <f t="shared" si="0"/>
        <v/>
      </c>
      <c r="Q22" s="287"/>
    </row>
    <row r="23" spans="4:17">
      <c r="D23" s="206"/>
      <c r="E23" s="206"/>
      <c r="F23" s="206"/>
      <c r="G23" s="337"/>
      <c r="H23" s="208"/>
      <c r="I23" s="206"/>
      <c r="J23" s="206"/>
      <c r="K23" s="285"/>
      <c r="L23" s="285"/>
      <c r="M23" s="206"/>
      <c r="N23" s="67"/>
      <c r="O23" s="67"/>
      <c r="P23" s="75" t="str">
        <f t="shared" si="0"/>
        <v/>
      </c>
      <c r="Q23" s="287"/>
    </row>
    <row r="24" spans="4:17">
      <c r="D24" s="206"/>
      <c r="E24" s="206"/>
      <c r="F24" s="206"/>
      <c r="G24" s="337"/>
      <c r="H24" s="208"/>
      <c r="I24" s="206"/>
      <c r="J24" s="206"/>
      <c r="K24" s="285"/>
      <c r="L24" s="285"/>
      <c r="M24" s="206"/>
      <c r="N24" s="67"/>
      <c r="O24" s="67"/>
      <c r="P24" s="75" t="str">
        <f t="shared" si="0"/>
        <v/>
      </c>
      <c r="Q24" s="287"/>
    </row>
    <row r="25" spans="4:17">
      <c r="D25" s="206"/>
      <c r="E25" s="206"/>
      <c r="F25" s="206"/>
      <c r="G25" s="337"/>
      <c r="H25" s="208"/>
      <c r="I25" s="206"/>
      <c r="J25" s="206"/>
      <c r="K25" s="285"/>
      <c r="L25" s="285"/>
      <c r="M25" s="206"/>
      <c r="N25" s="67"/>
      <c r="O25" s="67"/>
      <c r="P25" s="75" t="str">
        <f t="shared" si="0"/>
        <v/>
      </c>
      <c r="Q25" s="287"/>
    </row>
    <row r="26" spans="4:17">
      <c r="D26" s="206"/>
      <c r="E26" s="206"/>
      <c r="F26" s="206"/>
      <c r="G26" s="337"/>
      <c r="H26" s="208"/>
      <c r="I26" s="206"/>
      <c r="J26" s="206"/>
      <c r="K26" s="285"/>
      <c r="L26" s="285"/>
      <c r="M26" s="206"/>
      <c r="N26" s="67"/>
      <c r="O26" s="67"/>
      <c r="P26" s="75" t="str">
        <f t="shared" si="0"/>
        <v/>
      </c>
      <c r="Q26" s="287"/>
    </row>
    <row r="27" spans="4:17">
      <c r="D27" s="206"/>
      <c r="E27" s="206"/>
      <c r="F27" s="206"/>
      <c r="G27" s="337"/>
      <c r="H27" s="208"/>
      <c r="I27" s="206"/>
      <c r="J27" s="206"/>
      <c r="K27" s="285"/>
      <c r="L27" s="285"/>
      <c r="M27" s="206"/>
      <c r="N27" s="67"/>
      <c r="O27" s="67"/>
      <c r="P27" s="75" t="str">
        <f t="shared" si="0"/>
        <v/>
      </c>
      <c r="Q27" s="287"/>
    </row>
    <row r="28" spans="4:17">
      <c r="D28" s="206"/>
      <c r="E28" s="206"/>
      <c r="F28" s="206"/>
      <c r="G28" s="337"/>
      <c r="H28" s="208"/>
      <c r="I28" s="206"/>
      <c r="J28" s="206"/>
      <c r="K28" s="285"/>
      <c r="L28" s="285"/>
      <c r="M28" s="206"/>
      <c r="N28" s="67"/>
      <c r="O28" s="67"/>
      <c r="P28" s="75" t="str">
        <f t="shared" si="0"/>
        <v/>
      </c>
      <c r="Q28" s="287"/>
    </row>
    <row r="29" spans="4:17">
      <c r="D29" s="206"/>
      <c r="E29" s="206"/>
      <c r="F29" s="206"/>
      <c r="G29" s="337"/>
      <c r="H29" s="208"/>
      <c r="I29" s="206"/>
      <c r="J29" s="206"/>
      <c r="K29" s="285"/>
      <c r="L29" s="285"/>
      <c r="M29" s="206"/>
      <c r="N29" s="67"/>
      <c r="O29" s="67"/>
      <c r="P29" s="75" t="str">
        <f t="shared" si="0"/>
        <v/>
      </c>
      <c r="Q29" s="287"/>
    </row>
    <row r="30" spans="4:17">
      <c r="D30" s="206"/>
      <c r="E30" s="206"/>
      <c r="F30" s="206"/>
      <c r="G30" s="337"/>
      <c r="H30" s="208"/>
      <c r="I30" s="206"/>
      <c r="J30" s="206"/>
      <c r="K30" s="285"/>
      <c r="L30" s="285"/>
      <c r="M30" s="206"/>
      <c r="N30" s="67"/>
      <c r="O30" s="67"/>
      <c r="P30" s="75" t="str">
        <f t="shared" si="0"/>
        <v/>
      </c>
      <c r="Q30" s="287"/>
    </row>
    <row r="31" spans="4:17">
      <c r="D31" s="206"/>
      <c r="E31" s="206"/>
      <c r="F31" s="206"/>
      <c r="G31" s="337"/>
      <c r="H31" s="208"/>
      <c r="I31" s="206"/>
      <c r="J31" s="206"/>
      <c r="K31" s="285"/>
      <c r="L31" s="285"/>
      <c r="M31" s="206"/>
      <c r="N31" s="67"/>
      <c r="O31" s="67"/>
      <c r="P31" s="75" t="str">
        <f t="shared" si="0"/>
        <v/>
      </c>
      <c r="Q31" s="287"/>
    </row>
    <row r="32" spans="4:17">
      <c r="D32" s="206"/>
      <c r="E32" s="206"/>
      <c r="F32" s="206"/>
      <c r="G32" s="337"/>
      <c r="H32" s="208"/>
      <c r="I32" s="206"/>
      <c r="J32" s="206"/>
      <c r="K32" s="285"/>
      <c r="L32" s="285"/>
      <c r="M32" s="206"/>
      <c r="N32" s="67"/>
      <c r="O32" s="67"/>
      <c r="P32" s="75" t="str">
        <f t="shared" si="0"/>
        <v/>
      </c>
      <c r="Q32" s="287"/>
    </row>
    <row r="33" spans="4:17">
      <c r="D33" s="206"/>
      <c r="E33" s="206"/>
      <c r="F33" s="206"/>
      <c r="G33" s="338"/>
      <c r="H33" s="285"/>
      <c r="I33" s="206"/>
      <c r="J33" s="206"/>
      <c r="K33" s="285"/>
      <c r="L33" s="285"/>
      <c r="M33" s="206"/>
      <c r="N33" s="206"/>
      <c r="O33" s="206"/>
      <c r="P33" s="75" t="str">
        <f t="shared" si="0"/>
        <v/>
      </c>
      <c r="Q33" s="285"/>
    </row>
    <row r="34" spans="4:17">
      <c r="D34" s="206"/>
      <c r="E34" s="206"/>
      <c r="F34" s="206"/>
      <c r="G34" s="338"/>
      <c r="H34" s="285"/>
      <c r="I34" s="206"/>
      <c r="J34" s="206"/>
      <c r="K34" s="285"/>
      <c r="L34" s="285"/>
      <c r="M34" s="206"/>
      <c r="N34" s="206"/>
      <c r="O34" s="206"/>
      <c r="P34" s="75" t="str">
        <f t="shared" si="0"/>
        <v/>
      </c>
      <c r="Q34" s="285"/>
    </row>
    <row r="35" spans="4:17">
      <c r="D35" s="206"/>
      <c r="E35" s="206"/>
      <c r="F35" s="206"/>
      <c r="G35" s="338"/>
      <c r="H35" s="285"/>
      <c r="I35" s="206"/>
      <c r="J35" s="206"/>
      <c r="K35" s="285"/>
      <c r="L35" s="285"/>
      <c r="M35" s="206"/>
      <c r="N35" s="206"/>
      <c r="O35" s="206"/>
      <c r="P35" s="75" t="str">
        <f t="shared" si="0"/>
        <v/>
      </c>
      <c r="Q35" s="285"/>
    </row>
    <row r="36" spans="4:17">
      <c r="D36" s="206"/>
      <c r="E36" s="206"/>
      <c r="F36" s="206"/>
      <c r="G36" s="338"/>
      <c r="H36" s="285"/>
      <c r="I36" s="206"/>
      <c r="J36" s="206"/>
      <c r="K36" s="285"/>
      <c r="L36" s="285"/>
      <c r="M36" s="206"/>
      <c r="N36" s="206"/>
      <c r="O36" s="206"/>
      <c r="P36" s="75" t="str">
        <f t="shared" si="0"/>
        <v/>
      </c>
      <c r="Q36" s="285"/>
    </row>
    <row r="37" spans="4:17">
      <c r="D37" s="206"/>
      <c r="E37" s="206"/>
      <c r="F37" s="206"/>
      <c r="G37" s="338"/>
      <c r="H37" s="285"/>
      <c r="I37" s="206"/>
      <c r="J37" s="206"/>
      <c r="K37" s="285"/>
      <c r="L37" s="285"/>
      <c r="M37" s="206"/>
      <c r="N37" s="206"/>
      <c r="O37" s="206"/>
      <c r="P37" s="75" t="str">
        <f t="shared" si="0"/>
        <v/>
      </c>
      <c r="Q37" s="285"/>
    </row>
    <row r="38" spans="4:17">
      <c r="D38" s="206"/>
      <c r="E38" s="206"/>
      <c r="F38" s="206"/>
      <c r="G38" s="338"/>
      <c r="H38" s="285"/>
      <c r="I38" s="206"/>
      <c r="J38" s="206"/>
      <c r="K38" s="285"/>
      <c r="L38" s="285"/>
      <c r="M38" s="206"/>
      <c r="N38" s="206"/>
      <c r="O38" s="206"/>
      <c r="P38" s="75" t="str">
        <f t="shared" si="0"/>
        <v/>
      </c>
      <c r="Q38" s="285"/>
    </row>
    <row r="39" spans="4:17">
      <c r="D39" s="206"/>
      <c r="E39" s="206"/>
      <c r="F39" s="206"/>
      <c r="G39" s="338"/>
      <c r="H39" s="285"/>
      <c r="I39" s="206"/>
      <c r="J39" s="206"/>
      <c r="K39" s="285"/>
      <c r="L39" s="285"/>
      <c r="M39" s="206"/>
      <c r="N39" s="206"/>
      <c r="O39" s="206"/>
      <c r="P39" s="75" t="str">
        <f t="shared" si="0"/>
        <v/>
      </c>
      <c r="Q39" s="285"/>
    </row>
    <row r="40" spans="4:17">
      <c r="D40" s="206"/>
      <c r="E40" s="206"/>
      <c r="F40" s="206"/>
      <c r="G40" s="338"/>
      <c r="H40" s="285"/>
      <c r="I40" s="206"/>
      <c r="J40" s="206"/>
      <c r="K40" s="285"/>
      <c r="L40" s="285"/>
      <c r="M40" s="206"/>
      <c r="N40" s="206"/>
      <c r="O40" s="206"/>
      <c r="P40" s="75" t="str">
        <f t="shared" si="0"/>
        <v/>
      </c>
      <c r="Q40" s="285"/>
    </row>
    <row r="41" spans="4:17">
      <c r="D41" s="206"/>
      <c r="E41" s="206"/>
      <c r="F41" s="206"/>
      <c r="G41" s="338"/>
      <c r="H41" s="285"/>
      <c r="I41" s="206"/>
      <c r="J41" s="206"/>
      <c r="K41" s="285"/>
      <c r="L41" s="285"/>
      <c r="M41" s="206"/>
      <c r="N41" s="206"/>
      <c r="O41" s="206"/>
      <c r="P41" s="75" t="str">
        <f t="shared" si="0"/>
        <v/>
      </c>
      <c r="Q41" s="285"/>
    </row>
    <row r="42" spans="4:17">
      <c r="D42" s="206"/>
      <c r="E42" s="206"/>
      <c r="F42" s="206"/>
      <c r="G42" s="338"/>
      <c r="H42" s="285"/>
      <c r="I42" s="206"/>
      <c r="J42" s="206"/>
      <c r="K42" s="285"/>
      <c r="L42" s="285"/>
      <c r="M42" s="206"/>
      <c r="N42" s="206"/>
      <c r="O42" s="206"/>
      <c r="P42" s="75" t="str">
        <f t="shared" si="0"/>
        <v/>
      </c>
      <c r="Q42" s="285"/>
    </row>
    <row r="43" spans="4:17">
      <c r="D43" s="206"/>
      <c r="E43" s="206"/>
      <c r="F43" s="206"/>
      <c r="G43" s="338"/>
      <c r="H43" s="285"/>
      <c r="I43" s="206"/>
      <c r="J43" s="206"/>
      <c r="K43" s="285"/>
      <c r="L43" s="285"/>
      <c r="M43" s="206"/>
      <c r="N43" s="206"/>
      <c r="O43" s="206"/>
      <c r="P43" s="75" t="str">
        <f t="shared" si="0"/>
        <v/>
      </c>
      <c r="Q43" s="285"/>
    </row>
    <row r="44" spans="4:17">
      <c r="D44" s="206"/>
      <c r="E44" s="206"/>
      <c r="F44" s="206"/>
      <c r="G44" s="338"/>
      <c r="H44" s="285"/>
      <c r="I44" s="206"/>
      <c r="J44" s="206"/>
      <c r="K44" s="285"/>
      <c r="L44" s="285"/>
      <c r="M44" s="206"/>
      <c r="N44" s="206"/>
      <c r="O44" s="206"/>
      <c r="P44" s="75" t="str">
        <f t="shared" si="0"/>
        <v/>
      </c>
      <c r="Q44" s="285"/>
    </row>
    <row r="45" spans="4:17">
      <c r="D45" s="206"/>
      <c r="E45" s="206"/>
      <c r="F45" s="206"/>
      <c r="G45" s="338"/>
      <c r="H45" s="285"/>
      <c r="I45" s="206"/>
      <c r="J45" s="206"/>
      <c r="K45" s="285"/>
      <c r="L45" s="285"/>
      <c r="M45" s="206"/>
      <c r="N45" s="206"/>
      <c r="O45" s="206"/>
      <c r="P45" s="75" t="str">
        <f t="shared" si="0"/>
        <v/>
      </c>
      <c r="Q45" s="285"/>
    </row>
    <row r="46" spans="4:17">
      <c r="D46" s="206"/>
      <c r="E46" s="206"/>
      <c r="F46" s="206"/>
      <c r="G46" s="338"/>
      <c r="H46" s="285"/>
      <c r="I46" s="206"/>
      <c r="J46" s="206"/>
      <c r="K46" s="285"/>
      <c r="L46" s="285"/>
      <c r="M46" s="206"/>
      <c r="N46" s="206"/>
      <c r="O46" s="206"/>
      <c r="P46" s="75" t="str">
        <f t="shared" si="0"/>
        <v/>
      </c>
      <c r="Q46" s="285"/>
    </row>
    <row r="47" spans="4:17">
      <c r="D47" s="206"/>
      <c r="E47" s="206"/>
      <c r="F47" s="206"/>
      <c r="G47" s="338"/>
      <c r="H47" s="285"/>
      <c r="I47" s="206"/>
      <c r="J47" s="206"/>
      <c r="K47" s="285"/>
      <c r="L47" s="285"/>
      <c r="M47" s="206"/>
      <c r="N47" s="206"/>
      <c r="O47" s="206"/>
      <c r="P47" s="75" t="str">
        <f t="shared" si="0"/>
        <v/>
      </c>
      <c r="Q47" s="285"/>
    </row>
    <row r="48" spans="4:17">
      <c r="D48" s="206"/>
      <c r="E48" s="206"/>
      <c r="F48" s="206"/>
      <c r="G48" s="338"/>
      <c r="H48" s="285"/>
      <c r="I48" s="206"/>
      <c r="J48" s="206"/>
      <c r="K48" s="285"/>
      <c r="L48" s="285"/>
      <c r="M48" s="206"/>
      <c r="N48" s="206"/>
      <c r="O48" s="206"/>
      <c r="P48" s="75" t="str">
        <f t="shared" si="0"/>
        <v/>
      </c>
      <c r="Q48" s="285"/>
    </row>
  </sheetData>
  <mergeCells count="4">
    <mergeCell ref="N4:P4"/>
    <mergeCell ref="Q4:Q5"/>
    <mergeCell ref="J4:M4"/>
    <mergeCell ref="D4:I4"/>
  </mergeCells>
  <phoneticPr fontId="6" type="noConversion"/>
  <dataValidations count="3">
    <dataValidation type="list" allowBlank="1" showInputMessage="1" showErrorMessage="1" sqref="H11:H48">
      <formula1>업무협력유형</formula1>
    </dataValidation>
    <dataValidation type="date" operator="greaterThanOrEqual" allowBlank="1" showInputMessage="1" showErrorMessage="1" sqref="N11:O20">
      <formula1>43466</formula1>
    </dataValidation>
    <dataValidation type="list" allowBlank="1" showInputMessage="1" showErrorMessage="1" sqref="K11:L49 Q11:Q48">
      <formula1>여부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목록값'!$I$12:$I$15</xm:f>
          </x14:formula1>
          <xm:sqref>G11:G48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C000"/>
  </sheetPr>
  <dimension ref="D1:N33"/>
  <sheetViews>
    <sheetView topLeftCell="D4" zoomScale="115" zoomScaleNormal="115" workbookViewId="0">
      <selection activeCell="D4" sqref="D4:D5"/>
    </sheetView>
  </sheetViews>
  <sheetFormatPr defaultColWidth="9" defaultRowHeight="13.5"/>
  <cols>
    <col min="1" max="3" width="0" style="42" hidden="1" customWidth="1"/>
    <col min="4" max="4" width="23.625" style="42" bestFit="1" customWidth="1"/>
    <col min="5" max="5" width="11.375" style="42" bestFit="1" customWidth="1"/>
    <col min="6" max="6" width="30.875" style="42" customWidth="1"/>
    <col min="7" max="7" width="9.75" style="42" bestFit="1" customWidth="1"/>
    <col min="8" max="8" width="12.5" style="42" customWidth="1"/>
    <col min="9" max="9" width="11.5" style="42" customWidth="1"/>
    <col min="10" max="10" width="9.5" style="42" customWidth="1"/>
    <col min="11" max="12" width="9.625" style="42" bestFit="1" customWidth="1"/>
    <col min="13" max="13" width="8" style="42" bestFit="1" customWidth="1"/>
    <col min="14" max="16384" width="9" style="42"/>
  </cols>
  <sheetData>
    <row r="1" spans="4:14" ht="16.899999999999999" hidden="1" customHeight="1">
      <c r="D1" s="169" t="s">
        <v>786</v>
      </c>
      <c r="E1" s="170"/>
      <c r="F1" s="170"/>
      <c r="G1" s="171"/>
      <c r="H1" s="171"/>
      <c r="I1" s="171"/>
      <c r="J1" s="171"/>
      <c r="K1" s="169"/>
      <c r="L1" s="170"/>
      <c r="M1" s="171"/>
      <c r="N1" s="170"/>
    </row>
    <row r="2" spans="4:14" ht="15.75" hidden="1" customHeight="1">
      <c r="D2" s="169"/>
      <c r="E2" s="170"/>
      <c r="F2" s="170"/>
      <c r="G2" s="171"/>
      <c r="H2" s="171"/>
      <c r="I2" s="171"/>
      <c r="J2" s="171"/>
      <c r="K2" s="169"/>
      <c r="L2" s="170"/>
      <c r="M2" s="171"/>
      <c r="N2" s="170"/>
    </row>
    <row r="3" spans="4:14" ht="12.75" hidden="1" customHeight="1">
      <c r="D3" s="169"/>
      <c r="E3" s="170"/>
      <c r="F3" s="170"/>
      <c r="G3" s="170"/>
      <c r="H3" s="170"/>
      <c r="I3" s="170"/>
      <c r="J3" s="170"/>
      <c r="K3" s="170"/>
      <c r="L3" s="170"/>
      <c r="M3" s="170"/>
    </row>
    <row r="4" spans="4:14" ht="13.5" customHeight="1">
      <c r="D4" s="529" t="s">
        <v>830</v>
      </c>
      <c r="E4" s="544" t="s">
        <v>767</v>
      </c>
      <c r="F4" s="544" t="s">
        <v>764</v>
      </c>
      <c r="G4" s="544" t="s">
        <v>829</v>
      </c>
      <c r="H4" s="531" t="s">
        <v>765</v>
      </c>
      <c r="I4" s="532"/>
      <c r="J4" s="532"/>
      <c r="K4" s="532"/>
      <c r="L4" s="533"/>
    </row>
    <row r="5" spans="4:14" ht="27">
      <c r="D5" s="530"/>
      <c r="E5" s="544"/>
      <c r="F5" s="544"/>
      <c r="G5" s="544"/>
      <c r="H5" s="236" t="s">
        <v>910</v>
      </c>
      <c r="I5" s="236" t="s">
        <v>911</v>
      </c>
      <c r="J5" s="236" t="s">
        <v>912</v>
      </c>
      <c r="K5" s="236" t="s">
        <v>913</v>
      </c>
      <c r="L5" s="236" t="s">
        <v>766</v>
      </c>
    </row>
    <row r="6" spans="4:14" hidden="1">
      <c r="D6" s="164"/>
      <c r="E6" s="164"/>
      <c r="F6" s="164"/>
      <c r="G6" s="164"/>
      <c r="H6" s="164"/>
      <c r="I6" s="164"/>
      <c r="J6" s="164"/>
      <c r="K6" s="164"/>
      <c r="L6" s="164"/>
    </row>
    <row r="7" spans="4:14" hidden="1">
      <c r="D7" s="164"/>
      <c r="E7" s="164"/>
      <c r="F7" s="164"/>
      <c r="G7" s="164"/>
      <c r="H7" s="164"/>
      <c r="I7" s="164"/>
      <c r="J7" s="164"/>
      <c r="K7" s="164"/>
      <c r="L7" s="164"/>
    </row>
    <row r="8" spans="4:14" hidden="1">
      <c r="D8" s="164"/>
      <c r="E8" s="164"/>
      <c r="F8" s="164"/>
      <c r="G8" s="164"/>
      <c r="H8" s="164"/>
      <c r="I8" s="164"/>
      <c r="J8" s="164"/>
      <c r="K8" s="164"/>
      <c r="L8" s="164"/>
    </row>
    <row r="9" spans="4:14" hidden="1">
      <c r="D9" s="164"/>
      <c r="E9" s="164"/>
      <c r="F9" s="164"/>
      <c r="G9" s="164"/>
      <c r="H9" s="164"/>
      <c r="I9" s="164"/>
      <c r="J9" s="164"/>
      <c r="K9" s="164"/>
      <c r="L9" s="164"/>
    </row>
    <row r="10" spans="4:14" hidden="1">
      <c r="D10" s="164"/>
      <c r="E10" s="164"/>
      <c r="F10" s="164"/>
      <c r="G10" s="164"/>
      <c r="H10" s="164"/>
      <c r="I10" s="164"/>
      <c r="J10" s="164"/>
      <c r="K10" s="164"/>
      <c r="L10" s="164"/>
    </row>
    <row r="11" spans="4:14">
      <c r="D11" s="226" t="s">
        <v>1210</v>
      </c>
      <c r="E11" s="67">
        <v>44896</v>
      </c>
      <c r="F11" s="67" t="s">
        <v>1211</v>
      </c>
      <c r="G11" s="157">
        <v>300000</v>
      </c>
      <c r="H11" s="157">
        <v>0</v>
      </c>
      <c r="I11" s="157">
        <v>0</v>
      </c>
      <c r="J11" s="157">
        <v>15000</v>
      </c>
      <c r="K11" s="157">
        <v>20000</v>
      </c>
      <c r="L11" s="152">
        <f>IF(ISBLANK(G11),"",SUM($H11:$K11)/G11)</f>
        <v>0.11666666666666667</v>
      </c>
    </row>
    <row r="12" spans="4:14">
      <c r="D12" s="238"/>
      <c r="E12" s="67"/>
      <c r="F12" s="67"/>
      <c r="G12" s="157"/>
      <c r="H12" s="157"/>
      <c r="I12" s="157"/>
      <c r="J12" s="157"/>
      <c r="K12" s="157"/>
      <c r="L12" s="152" t="str">
        <f t="shared" ref="L12:L20" si="0">IF(ISBLANK(G12),"",SUM($H12:$K12)/G12)</f>
        <v/>
      </c>
    </row>
    <row r="13" spans="4:14">
      <c r="D13" s="238"/>
      <c r="E13" s="67"/>
      <c r="F13" s="67"/>
      <c r="G13" s="157"/>
      <c r="H13" s="157"/>
      <c r="I13" s="157"/>
      <c r="J13" s="157"/>
      <c r="K13" s="157"/>
      <c r="L13" s="152" t="str">
        <f t="shared" si="0"/>
        <v/>
      </c>
    </row>
    <row r="14" spans="4:14">
      <c r="D14" s="238"/>
      <c r="E14" s="226"/>
      <c r="F14" s="226"/>
      <c r="G14" s="157"/>
      <c r="H14" s="157"/>
      <c r="I14" s="157"/>
      <c r="J14" s="157"/>
      <c r="K14" s="158"/>
      <c r="L14" s="152" t="str">
        <f t="shared" si="0"/>
        <v/>
      </c>
    </row>
    <row r="15" spans="4:14">
      <c r="D15" s="238"/>
      <c r="E15" s="67"/>
      <c r="F15" s="67"/>
      <c r="G15" s="157"/>
      <c r="H15" s="157"/>
      <c r="I15" s="157"/>
      <c r="J15" s="157"/>
      <c r="K15" s="157"/>
      <c r="L15" s="152" t="str">
        <f t="shared" si="0"/>
        <v/>
      </c>
    </row>
    <row r="16" spans="4:14">
      <c r="D16" s="238"/>
      <c r="E16" s="67"/>
      <c r="F16" s="67"/>
      <c r="G16" s="157"/>
      <c r="H16" s="157"/>
      <c r="I16" s="157"/>
      <c r="J16" s="157"/>
      <c r="K16" s="157"/>
      <c r="L16" s="152" t="str">
        <f t="shared" si="0"/>
        <v/>
      </c>
    </row>
    <row r="17" spans="4:12">
      <c r="D17" s="238"/>
      <c r="E17" s="67"/>
      <c r="F17" s="67"/>
      <c r="G17" s="157"/>
      <c r="H17" s="157"/>
      <c r="I17" s="157"/>
      <c r="J17" s="157"/>
      <c r="K17" s="158"/>
      <c r="L17" s="152" t="str">
        <f t="shared" si="0"/>
        <v/>
      </c>
    </row>
    <row r="18" spans="4:12">
      <c r="D18" s="238"/>
      <c r="E18" s="184"/>
      <c r="F18" s="184"/>
      <c r="G18" s="157"/>
      <c r="H18" s="157"/>
      <c r="I18" s="157"/>
      <c r="J18" s="157"/>
      <c r="K18" s="158"/>
      <c r="L18" s="152" t="str">
        <f t="shared" si="0"/>
        <v/>
      </c>
    </row>
    <row r="19" spans="4:12">
      <c r="D19" s="238"/>
      <c r="E19" s="184"/>
      <c r="F19" s="184"/>
      <c r="G19" s="157"/>
      <c r="H19" s="157"/>
      <c r="I19" s="157"/>
      <c r="J19" s="157"/>
      <c r="K19" s="158"/>
      <c r="L19" s="152" t="str">
        <f t="shared" si="0"/>
        <v/>
      </c>
    </row>
    <row r="20" spans="4:12">
      <c r="D20" s="238"/>
      <c r="E20" s="184"/>
      <c r="F20" s="184"/>
      <c r="G20" s="157"/>
      <c r="H20" s="157"/>
      <c r="I20" s="157"/>
      <c r="J20" s="157"/>
      <c r="K20" s="158"/>
      <c r="L20" s="152" t="str">
        <f t="shared" si="0"/>
        <v/>
      </c>
    </row>
    <row r="24" spans="4:12">
      <c r="E24" s="187"/>
      <c r="F24" s="187"/>
      <c r="G24" s="187"/>
      <c r="H24" s="188"/>
    </row>
    <row r="27" spans="4:12">
      <c r="E27" s="187"/>
    </row>
    <row r="28" spans="4:12" ht="16.5">
      <c r="H28" s="186"/>
    </row>
    <row r="29" spans="4:12" ht="15.75">
      <c r="H29" s="185"/>
    </row>
    <row r="33" spans="8:11">
      <c r="H33" s="189"/>
      <c r="I33" s="189"/>
      <c r="J33" s="189"/>
      <c r="K33" s="189"/>
    </row>
  </sheetData>
  <mergeCells count="5">
    <mergeCell ref="D4:D5"/>
    <mergeCell ref="E4:E5"/>
    <mergeCell ref="F4:F5"/>
    <mergeCell ref="G4:G5"/>
    <mergeCell ref="H4:L4"/>
  </mergeCells>
  <phoneticPr fontId="1" type="noConversion"/>
  <dataValidations count="1">
    <dataValidation type="date" operator="greaterThanOrEqual" allowBlank="1" showInputMessage="1" showErrorMessage="1" sqref="E11:E14">
      <formula1>44253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목록값'!$I$4:$I$5</xm:f>
          </x14:formula1>
          <xm:sqref>D11:D20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D1:V27"/>
  <sheetViews>
    <sheetView topLeftCell="D4" zoomScaleNormal="100" workbookViewId="0">
      <selection activeCell="D4" sqref="D4:D5"/>
    </sheetView>
  </sheetViews>
  <sheetFormatPr defaultColWidth="9" defaultRowHeight="13.5"/>
  <cols>
    <col min="1" max="3" width="0" style="42" hidden="1" customWidth="1"/>
    <col min="4" max="4" width="23.625" style="42" bestFit="1" customWidth="1"/>
    <col min="5" max="5" width="11.375" style="42" bestFit="1" customWidth="1"/>
    <col min="6" max="6" width="30.875" style="42" customWidth="1"/>
    <col min="7" max="7" width="13.375" style="42" customWidth="1"/>
    <col min="8" max="9" width="9.75" style="42" customWidth="1"/>
    <col min="10" max="12" width="13.125" style="42" customWidth="1"/>
    <col min="13" max="22" width="9.75" style="42" customWidth="1"/>
    <col min="23" max="16384" width="9" style="42"/>
  </cols>
  <sheetData>
    <row r="1" spans="4:22" ht="16.899999999999999" hidden="1" customHeight="1">
      <c r="D1" s="169" t="s">
        <v>786</v>
      </c>
      <c r="E1" s="170"/>
      <c r="F1" s="170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4:22" ht="15.75" hidden="1" customHeight="1">
      <c r="D2" s="169"/>
      <c r="E2" s="170"/>
      <c r="F2" s="170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4:22" s="295" customFormat="1" ht="12.75" hidden="1" customHeight="1">
      <c r="D3" s="293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6"/>
      <c r="S3" s="296"/>
      <c r="T3" s="296"/>
      <c r="U3" s="296"/>
      <c r="V3" s="296"/>
    </row>
    <row r="4" spans="4:22" ht="13.5" customHeight="1">
      <c r="D4" s="529" t="s">
        <v>1225</v>
      </c>
      <c r="E4" s="544" t="s">
        <v>767</v>
      </c>
      <c r="F4" s="544" t="s">
        <v>764</v>
      </c>
      <c r="G4" s="544" t="s">
        <v>1038</v>
      </c>
      <c r="H4" s="529" t="s">
        <v>1045</v>
      </c>
      <c r="I4" s="544" t="s">
        <v>1032</v>
      </c>
      <c r="J4" s="544" t="s">
        <v>1043</v>
      </c>
      <c r="K4" s="544"/>
      <c r="L4" s="544"/>
      <c r="M4" s="531" t="s">
        <v>1048</v>
      </c>
      <c r="N4" s="532"/>
      <c r="O4" s="532"/>
      <c r="P4" s="532"/>
      <c r="Q4" s="533"/>
      <c r="R4" s="531" t="s">
        <v>1049</v>
      </c>
      <c r="S4" s="532"/>
      <c r="T4" s="532"/>
      <c r="U4" s="532"/>
      <c r="V4" s="533"/>
    </row>
    <row r="5" spans="4:22" ht="30.95" customHeight="1">
      <c r="D5" s="530"/>
      <c r="E5" s="544"/>
      <c r="F5" s="544"/>
      <c r="G5" s="544"/>
      <c r="H5" s="530"/>
      <c r="I5" s="544"/>
      <c r="J5" s="281" t="s">
        <v>1042</v>
      </c>
      <c r="K5" s="281" t="s">
        <v>810</v>
      </c>
      <c r="L5" s="281" t="s">
        <v>1044</v>
      </c>
      <c r="M5" s="280" t="s">
        <v>1033</v>
      </c>
      <c r="N5" s="280" t="s">
        <v>1034</v>
      </c>
      <c r="O5" s="280" t="s">
        <v>1037</v>
      </c>
      <c r="P5" s="280" t="s">
        <v>1035</v>
      </c>
      <c r="Q5" s="280" t="s">
        <v>1036</v>
      </c>
      <c r="R5" s="280" t="s">
        <v>1033</v>
      </c>
      <c r="S5" s="280" t="s">
        <v>1034</v>
      </c>
      <c r="T5" s="280" t="s">
        <v>1037</v>
      </c>
      <c r="U5" s="280" t="s">
        <v>1035</v>
      </c>
      <c r="V5" s="280" t="s">
        <v>1036</v>
      </c>
    </row>
    <row r="6" spans="4:22" ht="15.95" hidden="1" customHeight="1"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</row>
    <row r="7" spans="4:22" hidden="1"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</row>
    <row r="8" spans="4:22" hidden="1"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</row>
    <row r="9" spans="4:22" hidden="1"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</row>
    <row r="10" spans="4:22" hidden="1"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</row>
    <row r="11" spans="4:22">
      <c r="D11" s="238" t="s">
        <v>1212</v>
      </c>
      <c r="E11" s="67">
        <v>43465</v>
      </c>
      <c r="F11" s="67" t="s">
        <v>1211</v>
      </c>
      <c r="G11" s="157">
        <v>100000</v>
      </c>
      <c r="H11" s="157">
        <v>100000</v>
      </c>
      <c r="I11" s="157">
        <v>800</v>
      </c>
      <c r="J11" s="297">
        <v>43465</v>
      </c>
      <c r="K11" s="297">
        <v>44925</v>
      </c>
      <c r="L11" s="297">
        <v>46386</v>
      </c>
      <c r="M11" s="298">
        <v>0.6</v>
      </c>
      <c r="N11" s="298">
        <v>0.7</v>
      </c>
      <c r="O11" s="298">
        <v>0.65</v>
      </c>
      <c r="P11" s="298"/>
      <c r="Q11" s="298"/>
      <c r="R11" s="298">
        <v>0.6</v>
      </c>
      <c r="S11" s="298">
        <v>0.6</v>
      </c>
      <c r="T11" s="298">
        <v>0.6</v>
      </c>
      <c r="U11" s="298"/>
      <c r="V11" s="298"/>
    </row>
    <row r="12" spans="4:22">
      <c r="D12" s="238"/>
      <c r="E12" s="67"/>
      <c r="F12" s="67"/>
      <c r="G12" s="157"/>
      <c r="H12" s="157"/>
      <c r="I12" s="157"/>
      <c r="J12" s="157"/>
      <c r="K12" s="157"/>
      <c r="L12" s="157"/>
      <c r="M12" s="298"/>
      <c r="N12" s="298"/>
      <c r="O12" s="298"/>
      <c r="P12" s="298"/>
      <c r="Q12" s="298"/>
      <c r="R12" s="298"/>
      <c r="S12" s="298"/>
      <c r="T12" s="298"/>
      <c r="U12" s="298"/>
      <c r="V12" s="298"/>
    </row>
    <row r="13" spans="4:22">
      <c r="D13" s="238"/>
      <c r="E13" s="67"/>
      <c r="F13" s="67"/>
      <c r="G13" s="157"/>
      <c r="H13" s="157"/>
      <c r="I13" s="157"/>
      <c r="J13" s="157"/>
      <c r="K13" s="157"/>
      <c r="L13" s="157"/>
      <c r="M13" s="298"/>
      <c r="N13" s="298"/>
      <c r="O13" s="298"/>
      <c r="P13" s="298"/>
      <c r="Q13" s="298"/>
      <c r="R13" s="298"/>
      <c r="S13" s="298"/>
      <c r="T13" s="298"/>
      <c r="U13" s="298"/>
      <c r="V13" s="298"/>
    </row>
    <row r="14" spans="4:22">
      <c r="D14" s="238"/>
      <c r="E14" s="238"/>
      <c r="F14" s="238"/>
      <c r="G14" s="157"/>
      <c r="H14" s="157"/>
      <c r="I14" s="157"/>
      <c r="J14" s="157"/>
      <c r="K14" s="157"/>
      <c r="L14" s="157"/>
      <c r="M14" s="298"/>
      <c r="N14" s="298"/>
      <c r="O14" s="298"/>
      <c r="P14" s="298"/>
      <c r="Q14" s="298"/>
      <c r="R14" s="298"/>
      <c r="S14" s="298"/>
      <c r="T14" s="298"/>
      <c r="U14" s="298"/>
      <c r="V14" s="298"/>
    </row>
    <row r="15" spans="4:22">
      <c r="D15" s="238"/>
      <c r="E15" s="67"/>
      <c r="F15" s="67"/>
      <c r="G15" s="157"/>
      <c r="H15" s="157"/>
      <c r="I15" s="157"/>
      <c r="J15" s="157"/>
      <c r="K15" s="157"/>
      <c r="L15" s="157"/>
      <c r="M15" s="298"/>
      <c r="N15" s="298"/>
      <c r="O15" s="298"/>
      <c r="P15" s="298"/>
      <c r="Q15" s="298"/>
      <c r="R15" s="298"/>
      <c r="S15" s="298"/>
      <c r="T15" s="298"/>
      <c r="U15" s="298"/>
      <c r="V15" s="298"/>
    </row>
    <row r="16" spans="4:22">
      <c r="D16" s="238"/>
      <c r="E16" s="67"/>
      <c r="F16" s="67"/>
      <c r="G16" s="157"/>
      <c r="H16" s="157"/>
      <c r="I16" s="157"/>
      <c r="J16" s="157"/>
      <c r="K16" s="157"/>
      <c r="L16" s="157"/>
      <c r="M16" s="298"/>
      <c r="N16" s="298"/>
      <c r="O16" s="298"/>
      <c r="P16" s="298"/>
      <c r="Q16" s="298"/>
      <c r="R16" s="298"/>
      <c r="S16" s="298"/>
      <c r="T16" s="298"/>
      <c r="U16" s="298"/>
      <c r="V16" s="298"/>
    </row>
    <row r="17" spans="4:22">
      <c r="D17" s="238"/>
      <c r="E17" s="67"/>
      <c r="F17" s="67"/>
      <c r="G17" s="157"/>
      <c r="H17" s="157"/>
      <c r="I17" s="157"/>
      <c r="J17" s="157"/>
      <c r="K17" s="157"/>
      <c r="L17" s="157"/>
      <c r="M17" s="298"/>
      <c r="N17" s="298"/>
      <c r="O17" s="298"/>
      <c r="P17" s="298"/>
      <c r="Q17" s="298"/>
      <c r="R17" s="298"/>
      <c r="S17" s="298"/>
      <c r="T17" s="298"/>
      <c r="U17" s="298"/>
      <c r="V17" s="298"/>
    </row>
    <row r="18" spans="4:22">
      <c r="D18" s="238"/>
      <c r="E18" s="238"/>
      <c r="F18" s="238"/>
      <c r="G18" s="157"/>
      <c r="H18" s="157"/>
      <c r="I18" s="157"/>
      <c r="J18" s="157"/>
      <c r="K18" s="157"/>
      <c r="L18" s="157"/>
      <c r="M18" s="298"/>
      <c r="N18" s="298"/>
      <c r="O18" s="298"/>
      <c r="P18" s="298"/>
      <c r="Q18" s="298"/>
      <c r="R18" s="298"/>
      <c r="S18" s="298"/>
      <c r="T18" s="298"/>
      <c r="U18" s="298"/>
      <c r="V18" s="298"/>
    </row>
    <row r="19" spans="4:22">
      <c r="D19" s="238"/>
      <c r="E19" s="238"/>
      <c r="F19" s="238"/>
      <c r="G19" s="157"/>
      <c r="H19" s="157"/>
      <c r="I19" s="157"/>
      <c r="J19" s="157"/>
      <c r="K19" s="157"/>
      <c r="L19" s="157"/>
      <c r="M19" s="298"/>
      <c r="N19" s="298"/>
      <c r="O19" s="298"/>
      <c r="P19" s="298"/>
      <c r="Q19" s="298"/>
      <c r="R19" s="298"/>
      <c r="S19" s="298"/>
      <c r="T19" s="298"/>
      <c r="U19" s="298"/>
      <c r="V19" s="298"/>
    </row>
    <row r="20" spans="4:22">
      <c r="D20" s="238"/>
      <c r="E20" s="238"/>
      <c r="F20" s="238"/>
      <c r="G20" s="157"/>
      <c r="H20" s="157"/>
      <c r="I20" s="157"/>
      <c r="J20" s="157"/>
      <c r="K20" s="157"/>
      <c r="L20" s="157"/>
      <c r="M20" s="298"/>
      <c r="N20" s="298"/>
      <c r="O20" s="298"/>
      <c r="P20" s="298"/>
      <c r="Q20" s="298"/>
      <c r="R20" s="298"/>
      <c r="S20" s="298"/>
      <c r="T20" s="298"/>
      <c r="U20" s="298"/>
      <c r="V20" s="298"/>
    </row>
    <row r="24" spans="4:22"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</row>
    <row r="27" spans="4:22">
      <c r="E27" s="187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목록값'!$I$16:$I$24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53</vt:i4>
      </vt:variant>
    </vt:vector>
  </HeadingPairs>
  <TitlesOfParts>
    <vt:vector size="73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투자촉진 인센티브</vt:lpstr>
      <vt:lpstr>5.3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제안사_대표이사_변경이력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2024-02-27T02:26:30Z</cp:lastPrinted>
  <dcterms:created xsi:type="dcterms:W3CDTF">2017-01-13T02:38:49Z</dcterms:created>
  <dcterms:modified xsi:type="dcterms:W3CDTF">2024-04-19T01:02:10Z</dcterms:modified>
</cp:coreProperties>
</file>